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9440" windowHeight="10170" activeTab="2"/>
  </bookViews>
  <sheets>
    <sheet name="Березка свод" sheetId="3" r:id="rId1"/>
    <sheet name="Березка РБ" sheetId="2" r:id="rId2"/>
    <sheet name="Березка МБ" sheetId="1" r:id="rId3"/>
  </sheets>
  <calcPr calcId="144525"/>
</workbook>
</file>

<file path=xl/calcChain.xml><?xml version="1.0" encoding="utf-8"?>
<calcChain xmlns="http://schemas.openxmlformats.org/spreadsheetml/2006/main">
  <c r="I42" i="3" l="1"/>
  <c r="I39" i="3" s="1"/>
  <c r="J42" i="3"/>
  <c r="K42" i="3"/>
  <c r="L42" i="3"/>
  <c r="M42" i="3"/>
  <c r="M39" i="3" s="1"/>
  <c r="N42" i="3"/>
  <c r="O42" i="3"/>
  <c r="P42" i="3"/>
  <c r="Q42" i="3"/>
  <c r="Q39" i="3" s="1"/>
  <c r="R42" i="3"/>
  <c r="S42" i="3"/>
  <c r="H42" i="3"/>
  <c r="G42" i="3" s="1"/>
  <c r="I23" i="3"/>
  <c r="Q23" i="3"/>
  <c r="I21" i="3"/>
  <c r="I20" i="3" s="1"/>
  <c r="J21" i="3"/>
  <c r="K21" i="3"/>
  <c r="L21" i="3"/>
  <c r="N21" i="3"/>
  <c r="O21" i="3"/>
  <c r="P21" i="3"/>
  <c r="Q21" i="3"/>
  <c r="Q20" i="3" s="1"/>
  <c r="Q19" i="3" s="1"/>
  <c r="R21" i="3"/>
  <c r="S21" i="3"/>
  <c r="H21" i="3"/>
  <c r="G43" i="3"/>
  <c r="G41" i="3"/>
  <c r="G40" i="3"/>
  <c r="S39" i="3"/>
  <c r="R39" i="3"/>
  <c r="P39" i="3"/>
  <c r="O39" i="3"/>
  <c r="N39" i="3"/>
  <c r="L39" i="3"/>
  <c r="K39" i="3"/>
  <c r="J39" i="3"/>
  <c r="H39" i="3"/>
  <c r="G38" i="3"/>
  <c r="G37" i="3"/>
  <c r="G36" i="3"/>
  <c r="G35" i="3"/>
  <c r="G34" i="3"/>
  <c r="G33" i="3" s="1"/>
  <c r="S33" i="3"/>
  <c r="R33" i="3"/>
  <c r="Q33" i="3"/>
  <c r="P33" i="3"/>
  <c r="P24" i="3" s="1"/>
  <c r="O33" i="3"/>
  <c r="N33" i="3"/>
  <c r="M33" i="3"/>
  <c r="L33" i="3"/>
  <c r="L24" i="3" s="1"/>
  <c r="K33" i="3"/>
  <c r="J33" i="3"/>
  <c r="I33" i="3"/>
  <c r="H33" i="3"/>
  <c r="H24" i="3" s="1"/>
  <c r="G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G30" i="3"/>
  <c r="G27" i="3" s="1"/>
  <c r="G29" i="3"/>
  <c r="G28" i="3"/>
  <c r="S27" i="3"/>
  <c r="S24" i="3" s="1"/>
  <c r="R27" i="3"/>
  <c r="R24" i="3" s="1"/>
  <c r="Q27" i="3"/>
  <c r="P27" i="3"/>
  <c r="O27" i="3"/>
  <c r="O24" i="3" s="1"/>
  <c r="N27" i="3"/>
  <c r="N24" i="3" s="1"/>
  <c r="M27" i="3"/>
  <c r="L27" i="3"/>
  <c r="K27" i="3"/>
  <c r="K24" i="3" s="1"/>
  <c r="J27" i="3"/>
  <c r="J24" i="3" s="1"/>
  <c r="I27" i="3"/>
  <c r="H27" i="3"/>
  <c r="G26" i="3"/>
  <c r="G25" i="3"/>
  <c r="Q24" i="3"/>
  <c r="M24" i="3"/>
  <c r="I24" i="3"/>
  <c r="G22" i="3"/>
  <c r="G43" i="2"/>
  <c r="G42" i="2"/>
  <c r="G41" i="2"/>
  <c r="G40" i="2"/>
  <c r="S39" i="2"/>
  <c r="R39" i="2"/>
  <c r="Q39" i="2"/>
  <c r="P39" i="2"/>
  <c r="O39" i="2"/>
  <c r="N39" i="2"/>
  <c r="M39" i="2"/>
  <c r="L39" i="2"/>
  <c r="K39" i="2"/>
  <c r="J39" i="2"/>
  <c r="I39" i="2"/>
  <c r="H39" i="2"/>
  <c r="G38" i="2"/>
  <c r="G37" i="2"/>
  <c r="G36" i="2"/>
  <c r="G33" i="2" s="1"/>
  <c r="G35" i="2"/>
  <c r="G34" i="2"/>
  <c r="S33" i="2"/>
  <c r="R33" i="2"/>
  <c r="R24" i="2" s="1"/>
  <c r="R19" i="2" s="1"/>
  <c r="Q33" i="2"/>
  <c r="P33" i="2"/>
  <c r="O33" i="2"/>
  <c r="N33" i="2"/>
  <c r="N24" i="2" s="1"/>
  <c r="N19" i="2" s="1"/>
  <c r="M33" i="2"/>
  <c r="L33" i="2"/>
  <c r="K33" i="2"/>
  <c r="J33" i="2"/>
  <c r="J24" i="2" s="1"/>
  <c r="J19" i="2" s="1"/>
  <c r="I33" i="2"/>
  <c r="H33" i="2"/>
  <c r="G32" i="2"/>
  <c r="G31" i="2" s="1"/>
  <c r="S31" i="2"/>
  <c r="R31" i="2"/>
  <c r="Q31" i="2"/>
  <c r="P31" i="2"/>
  <c r="O31" i="2"/>
  <c r="N31" i="2"/>
  <c r="M31" i="2"/>
  <c r="L31" i="2"/>
  <c r="K31" i="2"/>
  <c r="J31" i="2"/>
  <c r="I31" i="2"/>
  <c r="H31" i="2"/>
  <c r="G30" i="2"/>
  <c r="G29" i="2"/>
  <c r="G28" i="2"/>
  <c r="G27" i="2" s="1"/>
  <c r="G24" i="2" s="1"/>
  <c r="S27" i="2"/>
  <c r="R27" i="2"/>
  <c r="Q27" i="2"/>
  <c r="Q24" i="2" s="1"/>
  <c r="P27" i="2"/>
  <c r="P24" i="2" s="1"/>
  <c r="O27" i="2"/>
  <c r="N27" i="2"/>
  <c r="M27" i="2"/>
  <c r="M24" i="2" s="1"/>
  <c r="L27" i="2"/>
  <c r="L24" i="2" s="1"/>
  <c r="K27" i="2"/>
  <c r="J27" i="2"/>
  <c r="I27" i="2"/>
  <c r="I24" i="2" s="1"/>
  <c r="H27" i="2"/>
  <c r="H24" i="2" s="1"/>
  <c r="G26" i="2"/>
  <c r="G25" i="2"/>
  <c r="S24" i="2"/>
  <c r="S19" i="2" s="1"/>
  <c r="O24" i="2"/>
  <c r="O19" i="2" s="1"/>
  <c r="K24" i="2"/>
  <c r="K19" i="2" s="1"/>
  <c r="S23" i="2"/>
  <c r="R23" i="2"/>
  <c r="Q23" i="2"/>
  <c r="Q20" i="2" s="1"/>
  <c r="Q19" i="2" s="1"/>
  <c r="P23" i="2"/>
  <c r="P20" i="2" s="1"/>
  <c r="O23" i="2"/>
  <c r="N23" i="2"/>
  <c r="M23" i="2"/>
  <c r="M20" i="2" s="1"/>
  <c r="M19" i="2" s="1"/>
  <c r="L23" i="2"/>
  <c r="L20" i="2" s="1"/>
  <c r="K23" i="2"/>
  <c r="J23" i="2"/>
  <c r="I23" i="2"/>
  <c r="I20" i="2" s="1"/>
  <c r="I19" i="2" s="1"/>
  <c r="H23" i="2"/>
  <c r="G23" i="2" s="1"/>
  <c r="G20" i="2" s="1"/>
  <c r="G22" i="2"/>
  <c r="G21" i="2"/>
  <c r="S20" i="2"/>
  <c r="R20" i="2"/>
  <c r="O20" i="2"/>
  <c r="N20" i="2"/>
  <c r="K20" i="2"/>
  <c r="J20" i="2"/>
  <c r="G43" i="1"/>
  <c r="G42" i="1"/>
  <c r="G41" i="1"/>
  <c r="G40" i="1"/>
  <c r="S39" i="1"/>
  <c r="R39" i="1"/>
  <c r="Q39" i="1"/>
  <c r="P39" i="1"/>
  <c r="O39" i="1"/>
  <c r="N39" i="1"/>
  <c r="M39" i="1"/>
  <c r="L39" i="1"/>
  <c r="K39" i="1"/>
  <c r="J39" i="1"/>
  <c r="G39" i="1" s="1"/>
  <c r="I39" i="1"/>
  <c r="H39" i="1"/>
  <c r="G38" i="1"/>
  <c r="G37" i="1"/>
  <c r="G36" i="1"/>
  <c r="G35" i="1"/>
  <c r="G34" i="1"/>
  <c r="G33" i="1" s="1"/>
  <c r="S33" i="1"/>
  <c r="R33" i="1"/>
  <c r="Q33" i="1"/>
  <c r="P33" i="1"/>
  <c r="P24" i="1" s="1"/>
  <c r="O33" i="1"/>
  <c r="N33" i="1"/>
  <c r="M33" i="1"/>
  <c r="L33" i="1"/>
  <c r="L24" i="1" s="1"/>
  <c r="L19" i="1" s="1"/>
  <c r="K33" i="1"/>
  <c r="J33" i="1"/>
  <c r="I33" i="1"/>
  <c r="H33" i="1"/>
  <c r="H24" i="1" s="1"/>
  <c r="G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G30" i="1"/>
  <c r="G27" i="1" s="1"/>
  <c r="G29" i="1"/>
  <c r="G28" i="1"/>
  <c r="S27" i="1"/>
  <c r="S24" i="1" s="1"/>
  <c r="R27" i="1"/>
  <c r="R24" i="1" s="1"/>
  <c r="Q27" i="1"/>
  <c r="P27" i="1"/>
  <c r="O27" i="1"/>
  <c r="O24" i="1" s="1"/>
  <c r="N27" i="1"/>
  <c r="M27" i="1"/>
  <c r="L27" i="1"/>
  <c r="K27" i="1"/>
  <c r="K24" i="1" s="1"/>
  <c r="J27" i="1"/>
  <c r="J24" i="1" s="1"/>
  <c r="I27" i="1"/>
  <c r="H27" i="1"/>
  <c r="G26" i="1"/>
  <c r="G25" i="1"/>
  <c r="N24" i="1"/>
  <c r="N19" i="1" s="1"/>
  <c r="S23" i="1"/>
  <c r="S20" i="1" s="1"/>
  <c r="S19" i="1" s="1"/>
  <c r="R23" i="1"/>
  <c r="R23" i="3" s="1"/>
  <c r="R20" i="3" s="1"/>
  <c r="R19" i="3" s="1"/>
  <c r="Q23" i="1"/>
  <c r="P23" i="1"/>
  <c r="P23" i="3" s="1"/>
  <c r="P20" i="3" s="1"/>
  <c r="O23" i="1"/>
  <c r="O20" i="1" s="1"/>
  <c r="O19" i="1" s="1"/>
  <c r="N23" i="1"/>
  <c r="N23" i="3" s="1"/>
  <c r="N20" i="3" s="1"/>
  <c r="N19" i="3" s="1"/>
  <c r="L23" i="1"/>
  <c r="K23" i="1"/>
  <c r="K23" i="3" s="1"/>
  <c r="K20" i="3" s="1"/>
  <c r="K19" i="3" s="1"/>
  <c r="J23" i="1"/>
  <c r="J23" i="3" s="1"/>
  <c r="J20" i="3" s="1"/>
  <c r="J19" i="3" s="1"/>
  <c r="I23" i="1"/>
  <c r="H23" i="1"/>
  <c r="G22" i="1"/>
  <c r="M21" i="1"/>
  <c r="G21" i="1" s="1"/>
  <c r="Q20" i="1"/>
  <c r="P20" i="1"/>
  <c r="N20" i="1"/>
  <c r="L20" i="1"/>
  <c r="K20" i="1"/>
  <c r="I20" i="1"/>
  <c r="H20" i="1"/>
  <c r="H19" i="1" s="1"/>
  <c r="P19" i="3" l="1"/>
  <c r="G24" i="3"/>
  <c r="P19" i="1"/>
  <c r="L19" i="2"/>
  <c r="P19" i="2"/>
  <c r="I19" i="3"/>
  <c r="M21" i="3"/>
  <c r="G21" i="3" s="1"/>
  <c r="G39" i="3"/>
  <c r="H23" i="3"/>
  <c r="H20" i="3" s="1"/>
  <c r="H19" i="3" s="1"/>
  <c r="L23" i="3"/>
  <c r="L20" i="3" s="1"/>
  <c r="L19" i="3" s="1"/>
  <c r="R20" i="1"/>
  <c r="R19" i="1" s="1"/>
  <c r="H20" i="2"/>
  <c r="H19" i="2" s="1"/>
  <c r="S23" i="3"/>
  <c r="S20" i="3" s="1"/>
  <c r="S19" i="3" s="1"/>
  <c r="O23" i="3"/>
  <c r="O20" i="3" s="1"/>
  <c r="O19" i="3" s="1"/>
  <c r="J20" i="1"/>
  <c r="J19" i="1" s="1"/>
  <c r="G24" i="1"/>
  <c r="I24" i="1"/>
  <c r="M24" i="1"/>
  <c r="Q24" i="1"/>
  <c r="Q19" i="1" s="1"/>
  <c r="G39" i="2"/>
  <c r="G19" i="2" s="1"/>
  <c r="M20" i="3"/>
  <c r="M19" i="3" s="1"/>
  <c r="I19" i="1"/>
  <c r="K19" i="1"/>
  <c r="M23" i="1"/>
  <c r="M23" i="3" s="1"/>
  <c r="G23" i="3" l="1"/>
  <c r="G20" i="3" s="1"/>
  <c r="G19" i="3" s="1"/>
  <c r="G23" i="1"/>
  <c r="G20" i="1" s="1"/>
  <c r="G19" i="1" s="1"/>
  <c r="M20" i="1"/>
  <c r="M19" i="1" s="1"/>
</calcChain>
</file>

<file path=xl/sharedStrings.xml><?xml version="1.0" encoding="utf-8"?>
<sst xmlns="http://schemas.openxmlformats.org/spreadsheetml/2006/main" count="385" uniqueCount="69">
  <si>
    <t xml:space="preserve">    Утверждаю:__________</t>
  </si>
  <si>
    <t>Cогласовано:______________</t>
  </si>
  <si>
    <t>Заведующая МБДОУ</t>
  </si>
  <si>
    <t>Председатель</t>
  </si>
  <si>
    <t>Зам.председателя</t>
  </si>
  <si>
    <t>Михайловский детский сад "Березка"</t>
  </si>
  <si>
    <t>Комитета по социальной политике</t>
  </si>
  <si>
    <t>Шутова Г.Н.</t>
  </si>
  <si>
    <t>АМО "Кижингинский район"</t>
  </si>
  <si>
    <t>начальник отдела образования</t>
  </si>
  <si>
    <t>Эрдынеева И.И.</t>
  </si>
  <si>
    <t xml:space="preserve">                                        "____"_______________20___г</t>
  </si>
  <si>
    <t>Башенхаева С.Н.</t>
  </si>
  <si>
    <t xml:space="preserve">     Кассовый план на  2018  год</t>
  </si>
  <si>
    <t>Главный распорядитель, получатель средств бюджета</t>
  </si>
  <si>
    <t>ОКПО</t>
  </si>
  <si>
    <t>Наименование учреждения:  МБДОУ  детский сад "Березка"</t>
  </si>
  <si>
    <t>Единица измерения: руб.</t>
  </si>
  <si>
    <t>ОКЕИ</t>
  </si>
  <si>
    <t>Наименование расхода</t>
  </si>
  <si>
    <t>Код</t>
  </si>
  <si>
    <t>Сумма, руб</t>
  </si>
  <si>
    <t>раздел</t>
  </si>
  <si>
    <t>подраздел</t>
  </si>
  <si>
    <t xml:space="preserve">целевая статья </t>
  </si>
  <si>
    <t>вид расхода</t>
  </si>
  <si>
    <t>КОСГУ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</si>
  <si>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</si>
  <si>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</si>
  <si>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</si>
  <si>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</si>
  <si>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</si>
  <si>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</si>
  <si>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</si>
  <si>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</si>
  <si>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</si>
  <si>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</si>
  <si>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</si>
  <si>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</si>
  <si>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Расходы, всего</t>
  </si>
  <si>
    <t>0701</t>
  </si>
  <si>
    <t>611</t>
  </si>
  <si>
    <t>Оплата труда, начисления на оплату труда</t>
  </si>
  <si>
    <t>Заработная плата</t>
  </si>
  <si>
    <t>Прочие выплаты</t>
  </si>
  <si>
    <t>Начисления на оплату труда</t>
  </si>
  <si>
    <t>Оплата работ, услуг</t>
  </si>
  <si>
    <t>Услуги связи</t>
  </si>
  <si>
    <t>Транспортные услуги</t>
  </si>
  <si>
    <t>Коммунальные услуги, в том числе</t>
  </si>
  <si>
    <t>потребление тепла</t>
  </si>
  <si>
    <t>потребление электроэнергии</t>
  </si>
  <si>
    <t>водоснабжение</t>
  </si>
  <si>
    <t>Услуги по содержанию имущества</t>
  </si>
  <si>
    <t>по СЭС</t>
  </si>
  <si>
    <t>Прочие работы, услуги, в том числе</t>
  </si>
  <si>
    <t>Оплата услуг вневедомственной охраны, пожарная сигнализация</t>
  </si>
  <si>
    <t>мед.осмотр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</si>
  <si>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</si>
  <si>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</si>
  <si>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</si>
  <si>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дрова,уголь</t>
  </si>
  <si>
    <t>мягкий инвентарь</t>
  </si>
  <si>
    <t>канц.товары</t>
  </si>
  <si>
    <t>ГСМ</t>
  </si>
  <si>
    <t xml:space="preserve">          </t>
  </si>
  <si>
    <t>Специалист</t>
  </si>
  <si>
    <t>Галданов Э.Г.</t>
  </si>
  <si>
    <t>0710073020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</si>
</sst>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indent="15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0" fillId="3" borderId="1" xfId="0" applyNumberFormat="1" applyFill="1" applyBorder="1"/>
    <xf numFmtId="0" fontId="3" fillId="0" borderId="1" xfId="0" applyFont="1" applyBorder="1" applyAlignment="1">
      <alignment wrapText="1"/>
    </xf>
    <xf numFmtId="2" fontId="1" fillId="0" borderId="1" xfId="0" applyNumberFormat="1" applyFont="1" applyFill="1" applyBorder="1"/>
    <xf numFmtId="0" fontId="1" fillId="0" borderId="1" xfId="0" applyFont="1" applyBorder="1"/>
    <xf numFmtId="0" fontId="3" fillId="0" borderId="1" xfId="0" applyFont="1" applyBorder="1"/>
    <xf numFmtId="164" fontId="0" fillId="0" borderId="1" xfId="0" applyNumberFormat="1" applyBorder="1"/>
    <xf numFmtId="164" fontId="0" fillId="3" borderId="1" xfId="0" applyNumberFormat="1" applyFill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3" borderId="0" xfId="0" applyFill="1" applyBorder="1"/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" borderId="0" xfId="0" applyNumberFormat="1" applyFill="1" applyBorder="1" applyAlignment="1"/>
    <xf numFmtId="164" fontId="0" fillId="0" borderId="0" xfId="0" applyNumberFormat="1" applyBorder="1"/>
    <xf numFmtId="0" fontId="1" fillId="0" borderId="0" xfId="0" applyFont="1" applyBorder="1" applyAlignment="1">
      <alignment horizontal="right" wrapText="1"/>
    </xf>
    <xf numFmtId="0" fontId="1" fillId="0" borderId="0" xfId="0" applyFont="1" applyBorder="1"/>
    <xf numFmtId="49" fontId="0" fillId="0" borderId="0" xfId="0" applyNumberFormat="1" applyBorder="1" applyAlignment="1"/>
    <xf numFmtId="0" fontId="3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S50"/>
  <sheetViews>
    <sheetView topLeftCell="B7" workbookViewId="0">
      <selection activeCell="Q19" sqref="Q19"/>
    </sheetView>
  </sheetViews>
  <sheetFormatPr defaultRowHeight="12.75" x14ac:dyDescent="0.2"/>
  <cols>
    <col min="1" max="1" width="31.140625" customWidth="1"/>
    <col min="2" max="2" width="7.85546875" customWidth="1"/>
    <col min="3" max="3" width="10.140625" customWidth="1"/>
    <col min="4" max="4" width="13.28515625" bestFit="1" customWidth="1"/>
    <col min="5" max="5" width="7.85546875" customWidth="1"/>
    <col min="6" max="6" width="8.42578125" customWidth="1"/>
    <col min="7" max="7" width="10.42578125" bestFit="1" customWidth="1"/>
    <col min="8" max="8" width="9.5703125" bestFit="1" customWidth="1"/>
    <col min="9" max="9" width="9.28515625" bestFit="1" customWidth="1"/>
    <col min="10" max="10" width="10.7109375" bestFit="1" customWidth="1"/>
    <col min="11" max="11" width="9.28515625" bestFit="1" customWidth="1"/>
    <col min="12" max="14" width="9.5703125" bestFit="1" customWidth="1"/>
    <col min="15" max="19" width="9.28515625" bestFit="1" customWidth="1"/>
  </cols>
  <sheetData>
    <row r="1" spans="1:14" x14ac:dyDescent="0.2">
      <c r="A1" s="1" t="s">
        <v>0</v>
      </c>
      <c r="B1" s="2"/>
      <c r="C1" s="2"/>
      <c r="D1" s="2"/>
      <c r="E1" s="3"/>
      <c r="F1" s="2"/>
      <c r="G1" s="2"/>
      <c r="H1" s="4" t="s">
        <v>1</v>
      </c>
      <c r="M1" s="4" t="s">
        <v>1</v>
      </c>
    </row>
    <row r="2" spans="1:14" x14ac:dyDescent="0.2">
      <c r="A2" s="5" t="s">
        <v>2</v>
      </c>
      <c r="B2" s="2"/>
      <c r="C2" s="2"/>
      <c r="D2" s="2"/>
      <c r="E2" s="3"/>
      <c r="F2" s="2"/>
      <c r="G2" s="2"/>
      <c r="H2" s="6" t="s">
        <v>3</v>
      </c>
      <c r="M2" s="4" t="s">
        <v>4</v>
      </c>
    </row>
    <row r="3" spans="1:14" x14ac:dyDescent="0.2">
      <c r="A3" s="5" t="s">
        <v>5</v>
      </c>
      <c r="B3" s="2"/>
      <c r="C3" s="2"/>
      <c r="D3" s="2"/>
      <c r="E3" s="3"/>
      <c r="F3" s="2"/>
      <c r="G3" s="2"/>
      <c r="H3" s="4" t="s">
        <v>6</v>
      </c>
      <c r="M3" s="4" t="s">
        <v>6</v>
      </c>
    </row>
    <row r="4" spans="1:14" x14ac:dyDescent="0.2">
      <c r="A4" s="7" t="s">
        <v>7</v>
      </c>
      <c r="B4" s="1"/>
      <c r="C4" s="1"/>
      <c r="D4" s="1"/>
      <c r="E4" s="3"/>
      <c r="F4" s="1"/>
      <c r="G4" s="1"/>
      <c r="H4" s="4" t="s">
        <v>8</v>
      </c>
      <c r="M4" s="4" t="s">
        <v>9</v>
      </c>
    </row>
    <row r="5" spans="1:14" x14ac:dyDescent="0.2">
      <c r="A5" s="8"/>
      <c r="E5" s="3"/>
      <c r="H5" s="6" t="s">
        <v>10</v>
      </c>
      <c r="M5" s="4" t="s">
        <v>8</v>
      </c>
    </row>
    <row r="6" spans="1:14" x14ac:dyDescent="0.2">
      <c r="A6" s="8" t="s">
        <v>11</v>
      </c>
      <c r="E6" s="3"/>
      <c r="M6" s="4" t="s">
        <v>12</v>
      </c>
    </row>
    <row r="9" spans="1:14" ht="15" x14ac:dyDescent="0.2">
      <c r="A9" s="46" t="s">
        <v>13</v>
      </c>
      <c r="B9" s="46"/>
      <c r="C9" s="46"/>
      <c r="D9" s="46"/>
      <c r="E9" s="46"/>
      <c r="F9" s="46"/>
      <c r="G9" s="46"/>
    </row>
    <row r="10" spans="1:14" ht="15" x14ac:dyDescent="0.2">
      <c r="A10" s="46"/>
      <c r="B10" s="46"/>
      <c r="C10" s="46"/>
      <c r="D10" s="46"/>
      <c r="E10" s="46"/>
      <c r="F10" s="46"/>
      <c r="G10" s="46"/>
    </row>
    <row r="12" spans="1:14" x14ac:dyDescent="0.2">
      <c r="A12" s="47" t="s">
        <v>14</v>
      </c>
      <c r="B12" s="47"/>
      <c r="C12" s="47"/>
      <c r="D12" s="47"/>
      <c r="E12" s="47"/>
      <c r="F12" s="9" t="s">
        <v>15</v>
      </c>
      <c r="G12" s="9"/>
    </row>
    <row r="13" spans="1:14" x14ac:dyDescent="0.2">
      <c r="A13" s="48" t="s">
        <v>16</v>
      </c>
      <c r="B13" s="49"/>
      <c r="C13" s="49"/>
      <c r="D13" s="49"/>
      <c r="E13" s="49"/>
      <c r="F13" s="49"/>
      <c r="G13" s="50"/>
    </row>
    <row r="14" spans="1:14" x14ac:dyDescent="0.2">
      <c r="A14" s="51" t="s">
        <v>17</v>
      </c>
      <c r="B14" s="52"/>
      <c r="C14" s="52"/>
      <c r="D14" s="52"/>
      <c r="E14" s="53"/>
      <c r="F14" s="9" t="s">
        <v>18</v>
      </c>
      <c r="G14" s="9">
        <v>384</v>
      </c>
      <c r="J14" s="10"/>
    </row>
    <row r="15" spans="1:14" x14ac:dyDescent="0.2">
      <c r="N15" s="11"/>
    </row>
    <row r="16" spans="1:14" x14ac:dyDescent="0.2">
      <c r="A16" s="54" t="s">
        <v>19</v>
      </c>
      <c r="B16" s="56" t="s">
        <v>20</v>
      </c>
      <c r="C16" s="57"/>
      <c r="D16" s="57"/>
      <c r="E16" s="57"/>
      <c r="F16" s="58"/>
      <c r="G16" s="59" t="s">
        <v>21</v>
      </c>
    </row>
    <row r="17" spans="1:19" ht="38.25" x14ac:dyDescent="0.2">
      <c r="A17" s="55"/>
      <c r="B17" s="12" t="s">
        <v>22</v>
      </c>
      <c r="C17" s="13" t="s">
        <v>23</v>
      </c>
      <c r="D17" s="13" t="s">
        <v>24</v>
      </c>
      <c r="E17" s="13" t="s">
        <v>25</v>
      </c>
      <c r="F17" s="12" t="s">
        <v>26</v>
      </c>
      <c r="G17" s="60"/>
      <c r="H17" s="14" t="s">
        <v>27</v>
      </c>
      <c r="I17" s="14" t="s">
        <v>28</v>
      </c>
      <c r="J17" s="14" t="s">
        <v>29</v>
      </c>
      <c r="K17" s="14" t="s">
        <v>30</v>
      </c>
      <c r="L17" s="14" t="s">
        <v>31</v>
      </c>
      <c r="M17" s="14" t="s">
        <v>32</v>
      </c>
      <c r="N17" s="14" t="s">
        <v>33</v>
      </c>
      <c r="O17" s="14" t="s">
        <v>34</v>
      </c>
      <c r="P17" s="14" t="s">
        <v>35</v>
      </c>
      <c r="Q17" s="14" t="s">
        <v>36</v>
      </c>
      <c r="R17" s="14" t="s">
        <v>37</v>
      </c>
      <c r="S17" s="14" t="s">
        <v>38</v>
      </c>
    </row>
    <row r="18" spans="1:19" x14ac:dyDescent="0.2">
      <c r="A18" s="15">
        <v>1</v>
      </c>
      <c r="B18" s="9">
        <v>2</v>
      </c>
      <c r="C18" s="16">
        <v>3</v>
      </c>
      <c r="D18" s="16">
        <v>4</v>
      </c>
      <c r="E18" s="16">
        <v>5</v>
      </c>
      <c r="F18" s="9">
        <v>6</v>
      </c>
      <c r="G18" s="17">
        <v>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9" t="s">
        <v>39</v>
      </c>
      <c r="B19" s="12">
        <v>983</v>
      </c>
      <c r="C19" s="18" t="s">
        <v>40</v>
      </c>
      <c r="D19" s="9">
        <v>9999972160</v>
      </c>
      <c r="E19" s="19" t="s">
        <v>41</v>
      </c>
      <c r="F19" s="9"/>
      <c r="G19" s="20">
        <f>G20+G24+G38+G39</f>
        <v>2257563.8883800004</v>
      </c>
      <c r="H19" s="20">
        <f t="shared" ref="H19:S19" si="0">H20+H24+H38+H39</f>
        <v>192672.41777999999</v>
      </c>
      <c r="I19" s="20">
        <f t="shared" si="0"/>
        <v>204626.56777999998</v>
      </c>
      <c r="J19" s="20">
        <f t="shared" si="0"/>
        <v>210955.64778</v>
      </c>
      <c r="K19" s="20">
        <f t="shared" si="0"/>
        <v>192578.27778</v>
      </c>
      <c r="L19" s="20">
        <f t="shared" si="0"/>
        <v>330670.93229999999</v>
      </c>
      <c r="M19" s="20">
        <f t="shared" si="0"/>
        <v>263399.56397999998</v>
      </c>
      <c r="N19" s="20">
        <f t="shared" si="0"/>
        <v>163545.62778000001</v>
      </c>
      <c r="O19" s="20">
        <f t="shared" si="0"/>
        <v>37998.549859999999</v>
      </c>
      <c r="P19" s="20">
        <f t="shared" si="0"/>
        <v>192677.83778</v>
      </c>
      <c r="Q19" s="20">
        <f t="shared" si="0"/>
        <v>198944.50777999999</v>
      </c>
      <c r="R19" s="20">
        <f t="shared" si="0"/>
        <v>195368.91777999999</v>
      </c>
      <c r="S19" s="20">
        <f t="shared" si="0"/>
        <v>74125.040000000008</v>
      </c>
    </row>
    <row r="20" spans="1:19" ht="25.5" x14ac:dyDescent="0.2">
      <c r="A20" s="21" t="s">
        <v>42</v>
      </c>
      <c r="B20" s="12">
        <v>983</v>
      </c>
      <c r="C20" s="18" t="s">
        <v>40</v>
      </c>
      <c r="D20" s="9">
        <v>9999972160</v>
      </c>
      <c r="E20" s="19" t="s">
        <v>41</v>
      </c>
      <c r="F20" s="12"/>
      <c r="G20" s="20">
        <f>G21+G22+G23</f>
        <v>2153886.4783800002</v>
      </c>
      <c r="H20" s="20">
        <f t="shared" ref="H20:S20" si="1">H21+H22+H23</f>
        <v>187293.20778</v>
      </c>
      <c r="I20" s="20">
        <f t="shared" si="1"/>
        <v>187293.20778</v>
      </c>
      <c r="J20" s="20">
        <f t="shared" si="1"/>
        <v>187293.20778</v>
      </c>
      <c r="K20" s="20">
        <f t="shared" si="1"/>
        <v>187293.20778</v>
      </c>
      <c r="L20" s="20">
        <f t="shared" si="1"/>
        <v>322119.55229999998</v>
      </c>
      <c r="M20" s="20">
        <f t="shared" si="1"/>
        <v>258744.49398</v>
      </c>
      <c r="N20" s="20">
        <f t="shared" si="1"/>
        <v>159111.41778000002</v>
      </c>
      <c r="O20" s="20">
        <f t="shared" si="1"/>
        <v>33546.58986</v>
      </c>
      <c r="P20" s="20">
        <f t="shared" si="1"/>
        <v>187293.20778</v>
      </c>
      <c r="Q20" s="20">
        <f t="shared" si="1"/>
        <v>187293.20778</v>
      </c>
      <c r="R20" s="20">
        <f t="shared" si="1"/>
        <v>187293.20778</v>
      </c>
      <c r="S20" s="20">
        <f t="shared" si="1"/>
        <v>69311.97</v>
      </c>
    </row>
    <row r="21" spans="1:19" x14ac:dyDescent="0.2">
      <c r="A21" s="9" t="s">
        <v>43</v>
      </c>
      <c r="B21" s="12">
        <v>983</v>
      </c>
      <c r="C21" s="18" t="s">
        <v>40</v>
      </c>
      <c r="D21" s="9">
        <v>9999972160</v>
      </c>
      <c r="E21" s="19" t="s">
        <v>41</v>
      </c>
      <c r="F21" s="12">
        <v>111</v>
      </c>
      <c r="G21" s="20">
        <f t="shared" ref="G21:G34" si="2">H21+I21+J21+K21+L21+M21+N21+O21+P21+Q21+R21+S21</f>
        <v>1654290.6900000004</v>
      </c>
      <c r="H21" s="22">
        <f>'Березка МБ'!H21+'Березка РБ'!H21</f>
        <v>143850.39000000001</v>
      </c>
      <c r="I21" s="22">
        <f>'Березка МБ'!I21+'Березка РБ'!I21</f>
        <v>143850.39000000001</v>
      </c>
      <c r="J21" s="22">
        <f>'Березка МБ'!J21+'Березка РБ'!J21</f>
        <v>143850.39000000001</v>
      </c>
      <c r="K21" s="22">
        <f>'Березка МБ'!K21+'Березка РБ'!K21</f>
        <v>143850.39000000001</v>
      </c>
      <c r="L21" s="22">
        <f>'Березка МБ'!L21+'Березка РБ'!L21</f>
        <v>247403.65</v>
      </c>
      <c r="M21" s="22">
        <f>'Березка МБ'!M21+'Березка РБ'!M21</f>
        <v>198728.49</v>
      </c>
      <c r="N21" s="22">
        <f>'Березка МБ'!N21+'Березка РБ'!N21</f>
        <v>122205.39</v>
      </c>
      <c r="O21" s="22">
        <f>'Березка МБ'!O21+'Березка РБ'!O21</f>
        <v>25765.43</v>
      </c>
      <c r="P21" s="22">
        <f>'Березка МБ'!P21+'Березка РБ'!P21</f>
        <v>143850.39000000001</v>
      </c>
      <c r="Q21" s="22">
        <f>'Березка МБ'!Q21+'Березка РБ'!Q21</f>
        <v>143850.39000000001</v>
      </c>
      <c r="R21" s="22">
        <f>'Березка МБ'!R21+'Березка РБ'!R21</f>
        <v>143850.39000000001</v>
      </c>
      <c r="S21" s="22">
        <f>'Березка МБ'!S21+'Березка РБ'!S21</f>
        <v>53235</v>
      </c>
    </row>
    <row r="22" spans="1:19" x14ac:dyDescent="0.2">
      <c r="A22" s="23" t="s">
        <v>44</v>
      </c>
      <c r="B22" s="12">
        <v>983</v>
      </c>
      <c r="C22" s="18" t="s">
        <v>40</v>
      </c>
      <c r="D22" s="9">
        <v>9999972160</v>
      </c>
      <c r="E22" s="19" t="s">
        <v>41</v>
      </c>
      <c r="F22" s="12"/>
      <c r="G22" s="20">
        <f t="shared" si="2"/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9" t="s">
        <v>45</v>
      </c>
      <c r="B23" s="12">
        <v>983</v>
      </c>
      <c r="C23" s="18" t="s">
        <v>40</v>
      </c>
      <c r="D23" s="9">
        <v>9999972160</v>
      </c>
      <c r="E23" s="19" t="s">
        <v>41</v>
      </c>
      <c r="F23" s="12">
        <v>119</v>
      </c>
      <c r="G23" s="20">
        <f t="shared" si="2"/>
        <v>499595.78837999993</v>
      </c>
      <c r="H23" s="22">
        <f>'Березка МБ'!H23+'Березка РБ'!H23</f>
        <v>43442.817779999998</v>
      </c>
      <c r="I23" s="22">
        <f>'Березка МБ'!I23+'Березка РБ'!I23</f>
        <v>43442.817779999998</v>
      </c>
      <c r="J23" s="22">
        <f>'Березка МБ'!J23+'Березка РБ'!J23</f>
        <v>43442.817779999998</v>
      </c>
      <c r="K23" s="22">
        <f>'Березка МБ'!K23+'Березка РБ'!K23</f>
        <v>43442.817779999998</v>
      </c>
      <c r="L23" s="22">
        <f>'Березка МБ'!L23+'Березка РБ'!L23</f>
        <v>74715.902300000002</v>
      </c>
      <c r="M23" s="22">
        <f>'Березка МБ'!M23+'Березка РБ'!M23</f>
        <v>60016.003980000001</v>
      </c>
      <c r="N23" s="22">
        <f>'Березка МБ'!N23+'Березка РБ'!N23</f>
        <v>36906.027780000004</v>
      </c>
      <c r="O23" s="22">
        <f>'Березка МБ'!O23+'Березка РБ'!O23</f>
        <v>7781.1598599999998</v>
      </c>
      <c r="P23" s="22">
        <f>'Березка МБ'!P23+'Березка РБ'!P23</f>
        <v>43442.817779999998</v>
      </c>
      <c r="Q23" s="22">
        <f>'Березка МБ'!Q23+'Березка РБ'!Q23</f>
        <v>43442.817779999998</v>
      </c>
      <c r="R23" s="22">
        <f>'Березка МБ'!R23+'Березка РБ'!R23</f>
        <v>43442.817779999998</v>
      </c>
      <c r="S23" s="22">
        <f>'Березка МБ'!S23+'Березка РБ'!S23</f>
        <v>16076.97</v>
      </c>
    </row>
    <row r="24" spans="1:19" x14ac:dyDescent="0.2">
      <c r="A24" s="24" t="s">
        <v>46</v>
      </c>
      <c r="B24" s="12">
        <v>983</v>
      </c>
      <c r="C24" s="18" t="s">
        <v>40</v>
      </c>
      <c r="D24" s="9">
        <v>9999972160</v>
      </c>
      <c r="E24" s="19" t="s">
        <v>41</v>
      </c>
      <c r="F24" s="12">
        <v>244</v>
      </c>
      <c r="G24" s="20">
        <f>G25+G26+G27+G31+G33+G37</f>
        <v>88094.080000000002</v>
      </c>
      <c r="H24" s="20">
        <f t="shared" ref="H24:S24" si="3">H25+H26+H27+H31+H33+H37</f>
        <v>3962.21</v>
      </c>
      <c r="I24" s="20">
        <f t="shared" si="3"/>
        <v>15916.36</v>
      </c>
      <c r="J24" s="20">
        <f t="shared" si="3"/>
        <v>22245.439999999999</v>
      </c>
      <c r="K24" s="20">
        <f t="shared" si="3"/>
        <v>3868.07</v>
      </c>
      <c r="L24" s="20">
        <f t="shared" si="3"/>
        <v>5717.38</v>
      </c>
      <c r="M24" s="20">
        <f t="shared" si="3"/>
        <v>3238.07</v>
      </c>
      <c r="N24" s="20">
        <f t="shared" si="3"/>
        <v>3017.21</v>
      </c>
      <c r="O24" s="20">
        <f t="shared" si="3"/>
        <v>4451.96</v>
      </c>
      <c r="P24" s="20">
        <f t="shared" si="3"/>
        <v>3967.63</v>
      </c>
      <c r="Q24" s="20">
        <f t="shared" si="3"/>
        <v>10234.299999999999</v>
      </c>
      <c r="R24" s="20">
        <f t="shared" si="3"/>
        <v>6662.38</v>
      </c>
      <c r="S24" s="20">
        <f t="shared" si="3"/>
        <v>4813.07</v>
      </c>
    </row>
    <row r="25" spans="1:19" x14ac:dyDescent="0.2">
      <c r="A25" s="9" t="s">
        <v>47</v>
      </c>
      <c r="B25" s="12">
        <v>983</v>
      </c>
      <c r="C25" s="18" t="s">
        <v>40</v>
      </c>
      <c r="D25" s="9">
        <v>9999972160</v>
      </c>
      <c r="E25" s="19" t="s">
        <v>41</v>
      </c>
      <c r="F25" s="12">
        <v>244</v>
      </c>
      <c r="G25" s="20">
        <f t="shared" si="2"/>
        <v>5666.5199999999995</v>
      </c>
      <c r="H25" s="25">
        <v>472.21</v>
      </c>
      <c r="I25" s="25">
        <v>472.21</v>
      </c>
      <c r="J25" s="25">
        <v>472.21</v>
      </c>
      <c r="K25" s="25">
        <v>472.21</v>
      </c>
      <c r="L25" s="25">
        <v>472.21</v>
      </c>
      <c r="M25" s="25">
        <v>472.21</v>
      </c>
      <c r="N25" s="25">
        <v>472.21</v>
      </c>
      <c r="O25" s="25">
        <v>472.21</v>
      </c>
      <c r="P25" s="25">
        <v>472.21</v>
      </c>
      <c r="Q25" s="25">
        <v>472.21</v>
      </c>
      <c r="R25" s="25">
        <v>472.21</v>
      </c>
      <c r="S25" s="25">
        <v>472.21</v>
      </c>
    </row>
    <row r="26" spans="1:19" x14ac:dyDescent="0.2">
      <c r="A26" s="9" t="s">
        <v>48</v>
      </c>
      <c r="B26" s="12">
        <v>983</v>
      </c>
      <c r="C26" s="18" t="s">
        <v>40</v>
      </c>
      <c r="D26" s="9">
        <v>9999972160</v>
      </c>
      <c r="E26" s="19" t="s">
        <v>41</v>
      </c>
      <c r="F26" s="12">
        <v>244</v>
      </c>
      <c r="G26" s="26">
        <f t="shared" si="2"/>
        <v>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25.5" x14ac:dyDescent="0.2">
      <c r="A27" s="21" t="s">
        <v>49</v>
      </c>
      <c r="B27" s="12">
        <v>983</v>
      </c>
      <c r="C27" s="18" t="s">
        <v>40</v>
      </c>
      <c r="D27" s="9">
        <v>9999972160</v>
      </c>
      <c r="E27" s="19" t="s">
        <v>41</v>
      </c>
      <c r="F27" s="12">
        <v>244</v>
      </c>
      <c r="G27" s="20">
        <f>G28+G29+G30</f>
        <v>20160</v>
      </c>
      <c r="H27" s="20">
        <f t="shared" ref="H27:S27" si="4">H28+H29+H30</f>
        <v>1890</v>
      </c>
      <c r="I27" s="20">
        <f t="shared" si="4"/>
        <v>1890</v>
      </c>
      <c r="J27" s="20">
        <f t="shared" si="4"/>
        <v>1890</v>
      </c>
      <c r="K27" s="20">
        <f t="shared" si="4"/>
        <v>1575</v>
      </c>
      <c r="L27" s="20">
        <f t="shared" si="4"/>
        <v>1575</v>
      </c>
      <c r="M27" s="20">
        <f t="shared" si="4"/>
        <v>945</v>
      </c>
      <c r="N27" s="20">
        <f t="shared" si="4"/>
        <v>945</v>
      </c>
      <c r="O27" s="20">
        <f t="shared" si="4"/>
        <v>630</v>
      </c>
      <c r="P27" s="20">
        <f t="shared" si="4"/>
        <v>1575</v>
      </c>
      <c r="Q27" s="20">
        <f t="shared" si="4"/>
        <v>2205</v>
      </c>
      <c r="R27" s="20">
        <f t="shared" si="4"/>
        <v>2520</v>
      </c>
      <c r="S27" s="20">
        <f t="shared" si="4"/>
        <v>2520</v>
      </c>
    </row>
    <row r="28" spans="1:19" x14ac:dyDescent="0.2">
      <c r="A28" s="9" t="s">
        <v>50</v>
      </c>
      <c r="B28" s="12">
        <v>983</v>
      </c>
      <c r="C28" s="18" t="s">
        <v>40</v>
      </c>
      <c r="D28" s="9">
        <v>9999972160</v>
      </c>
      <c r="E28" s="19" t="s">
        <v>41</v>
      </c>
      <c r="F28" s="12">
        <v>244</v>
      </c>
      <c r="G28" s="26">
        <f t="shared" si="2"/>
        <v>0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">
      <c r="A29" s="9" t="s">
        <v>51</v>
      </c>
      <c r="B29" s="12">
        <v>983</v>
      </c>
      <c r="C29" s="18" t="s">
        <v>40</v>
      </c>
      <c r="D29" s="9">
        <v>9999972160</v>
      </c>
      <c r="E29" s="19" t="s">
        <v>41</v>
      </c>
      <c r="F29" s="12">
        <v>244</v>
      </c>
      <c r="G29" s="20">
        <f t="shared" si="2"/>
        <v>20160</v>
      </c>
      <c r="H29" s="25">
        <v>1890</v>
      </c>
      <c r="I29" s="25">
        <v>1890</v>
      </c>
      <c r="J29" s="25">
        <v>1890</v>
      </c>
      <c r="K29" s="25">
        <v>1575</v>
      </c>
      <c r="L29" s="25">
        <v>1575</v>
      </c>
      <c r="M29" s="25">
        <v>945</v>
      </c>
      <c r="N29" s="25">
        <v>945</v>
      </c>
      <c r="O29" s="25">
        <v>630</v>
      </c>
      <c r="P29" s="25">
        <v>1575</v>
      </c>
      <c r="Q29" s="25">
        <v>2205</v>
      </c>
      <c r="R29" s="25">
        <v>2520</v>
      </c>
      <c r="S29" s="25">
        <v>2520</v>
      </c>
    </row>
    <row r="30" spans="1:19" x14ac:dyDescent="0.2">
      <c r="A30" s="9" t="s">
        <v>52</v>
      </c>
      <c r="B30" s="12">
        <v>983</v>
      </c>
      <c r="C30" s="18" t="s">
        <v>40</v>
      </c>
      <c r="D30" s="9">
        <v>9999972160</v>
      </c>
      <c r="E30" s="19" t="s">
        <v>41</v>
      </c>
      <c r="F30" s="12">
        <v>244</v>
      </c>
      <c r="G30" s="26">
        <f t="shared" si="2"/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25.5" x14ac:dyDescent="0.2">
      <c r="A31" s="21" t="s">
        <v>53</v>
      </c>
      <c r="B31" s="12">
        <v>983</v>
      </c>
      <c r="C31" s="18" t="s">
        <v>40</v>
      </c>
      <c r="D31" s="9">
        <v>9999972160</v>
      </c>
      <c r="E31" s="19" t="s">
        <v>41</v>
      </c>
      <c r="F31" s="12">
        <v>244</v>
      </c>
      <c r="G31" s="20">
        <f>G32</f>
        <v>2385.9600000000005</v>
      </c>
      <c r="H31" s="26">
        <f t="shared" ref="H31:S31" si="5">H32</f>
        <v>0</v>
      </c>
      <c r="I31" s="26">
        <f t="shared" si="5"/>
        <v>320.39999999999998</v>
      </c>
      <c r="J31" s="26">
        <f t="shared" si="5"/>
        <v>220.86</v>
      </c>
      <c r="K31" s="26">
        <f t="shared" si="5"/>
        <v>220.86</v>
      </c>
      <c r="L31" s="26">
        <f t="shared" si="5"/>
        <v>320.42</v>
      </c>
      <c r="M31" s="26">
        <f t="shared" si="5"/>
        <v>220.86</v>
      </c>
      <c r="N31" s="26">
        <f t="shared" si="5"/>
        <v>0</v>
      </c>
      <c r="O31" s="26">
        <f t="shared" si="5"/>
        <v>0</v>
      </c>
      <c r="P31" s="26">
        <f t="shared" si="5"/>
        <v>320.42</v>
      </c>
      <c r="Q31" s="26">
        <f t="shared" si="5"/>
        <v>220.86</v>
      </c>
      <c r="R31" s="26">
        <f t="shared" si="5"/>
        <v>320.42</v>
      </c>
      <c r="S31" s="26">
        <f t="shared" si="5"/>
        <v>220.86</v>
      </c>
    </row>
    <row r="32" spans="1:19" x14ac:dyDescent="0.2">
      <c r="A32" s="21" t="s">
        <v>54</v>
      </c>
      <c r="B32" s="12">
        <v>983</v>
      </c>
      <c r="C32" s="18" t="s">
        <v>40</v>
      </c>
      <c r="D32" s="9">
        <v>9999972160</v>
      </c>
      <c r="E32" s="19" t="s">
        <v>41</v>
      </c>
      <c r="F32" s="12">
        <v>244</v>
      </c>
      <c r="G32" s="20">
        <f>H32+I32+J32+K32+L32+M32+N32+O32+P32+Q32+R32+S32</f>
        <v>2385.9600000000005</v>
      </c>
      <c r="H32" s="25"/>
      <c r="I32" s="27">
        <v>320.39999999999998</v>
      </c>
      <c r="J32" s="27">
        <v>220.86</v>
      </c>
      <c r="K32" s="27">
        <v>220.86</v>
      </c>
      <c r="L32" s="27">
        <v>320.42</v>
      </c>
      <c r="M32" s="27">
        <v>220.86</v>
      </c>
      <c r="N32" s="27"/>
      <c r="O32" s="27"/>
      <c r="P32" s="27">
        <v>320.42</v>
      </c>
      <c r="Q32" s="27">
        <v>220.86</v>
      </c>
      <c r="R32" s="27">
        <v>320.42</v>
      </c>
      <c r="S32" s="27">
        <v>220.86</v>
      </c>
    </row>
    <row r="33" spans="1:19" ht="25.5" x14ac:dyDescent="0.2">
      <c r="A33" s="21" t="s">
        <v>55</v>
      </c>
      <c r="B33" s="12">
        <v>983</v>
      </c>
      <c r="C33" s="18" t="s">
        <v>40</v>
      </c>
      <c r="D33" s="9">
        <v>9999972160</v>
      </c>
      <c r="E33" s="19" t="s">
        <v>41</v>
      </c>
      <c r="F33" s="12">
        <v>244</v>
      </c>
      <c r="G33" s="20">
        <f>G34+G35+G36</f>
        <v>59282.6</v>
      </c>
      <c r="H33" s="20">
        <f t="shared" ref="H33:S33" si="6">H34+H35+H36</f>
        <v>1600</v>
      </c>
      <c r="I33" s="20">
        <f t="shared" si="6"/>
        <v>13084</v>
      </c>
      <c r="J33" s="20">
        <f t="shared" si="6"/>
        <v>19662.37</v>
      </c>
      <c r="K33" s="20">
        <f t="shared" si="6"/>
        <v>1600</v>
      </c>
      <c r="L33" s="20">
        <f t="shared" si="6"/>
        <v>3200</v>
      </c>
      <c r="M33" s="20">
        <f t="shared" si="6"/>
        <v>1600</v>
      </c>
      <c r="N33" s="20">
        <f t="shared" si="6"/>
        <v>1600</v>
      </c>
      <c r="O33" s="20">
        <f t="shared" si="6"/>
        <v>3200</v>
      </c>
      <c r="P33" s="20">
        <f t="shared" si="6"/>
        <v>1600</v>
      </c>
      <c r="Q33" s="20">
        <f t="shared" si="6"/>
        <v>7336.23</v>
      </c>
      <c r="R33" s="20">
        <f t="shared" si="6"/>
        <v>3200</v>
      </c>
      <c r="S33" s="20">
        <f t="shared" si="6"/>
        <v>1600</v>
      </c>
    </row>
    <row r="34" spans="1:19" ht="25.5" x14ac:dyDescent="0.2">
      <c r="A34" s="16" t="s">
        <v>56</v>
      </c>
      <c r="B34" s="12">
        <v>983</v>
      </c>
      <c r="C34" s="18" t="s">
        <v>40</v>
      </c>
      <c r="D34" s="9">
        <v>9999972160</v>
      </c>
      <c r="E34" s="19" t="s">
        <v>41</v>
      </c>
      <c r="F34" s="12">
        <v>244</v>
      </c>
      <c r="G34" s="20">
        <f t="shared" si="2"/>
        <v>25600</v>
      </c>
      <c r="H34" s="25">
        <v>1600</v>
      </c>
      <c r="I34" s="25">
        <v>3200</v>
      </c>
      <c r="J34" s="25">
        <v>1600</v>
      </c>
      <c r="K34" s="25">
        <v>1600</v>
      </c>
      <c r="L34" s="25">
        <v>3200</v>
      </c>
      <c r="M34" s="25">
        <v>1600</v>
      </c>
      <c r="N34" s="25">
        <v>1600</v>
      </c>
      <c r="O34" s="25">
        <v>3200</v>
      </c>
      <c r="P34" s="25">
        <v>1600</v>
      </c>
      <c r="Q34" s="25">
        <v>1600</v>
      </c>
      <c r="R34" s="25">
        <v>3200</v>
      </c>
      <c r="S34" s="25">
        <v>1600</v>
      </c>
    </row>
    <row r="35" spans="1:19" x14ac:dyDescent="0.2">
      <c r="A35" s="16" t="s">
        <v>54</v>
      </c>
      <c r="B35" s="12">
        <v>983</v>
      </c>
      <c r="C35" s="18" t="s">
        <v>40</v>
      </c>
      <c r="D35" s="9">
        <v>9999972160</v>
      </c>
      <c r="E35" s="19" t="s">
        <v>41</v>
      </c>
      <c r="F35" s="12">
        <v>244</v>
      </c>
      <c r="G35" s="20">
        <f>H35+I35+J35+K35+L35+M35+N35+O35+P35+Q35+R35+S35</f>
        <v>23798.6</v>
      </c>
      <c r="H35" s="25"/>
      <c r="I35" s="25"/>
      <c r="J35" s="25">
        <v>18062.37</v>
      </c>
      <c r="K35" s="25"/>
      <c r="L35" s="25"/>
      <c r="M35" s="25"/>
      <c r="N35" s="25"/>
      <c r="O35" s="25"/>
      <c r="P35" s="25"/>
      <c r="Q35" s="25">
        <v>5736.23</v>
      </c>
      <c r="R35" s="25"/>
      <c r="S35" s="25"/>
    </row>
    <row r="36" spans="1:19" x14ac:dyDescent="0.2">
      <c r="A36" s="16" t="s">
        <v>57</v>
      </c>
      <c r="B36" s="12">
        <v>983</v>
      </c>
      <c r="C36" s="18" t="s">
        <v>40</v>
      </c>
      <c r="D36" s="9">
        <v>9999972160</v>
      </c>
      <c r="E36" s="19" t="s">
        <v>41</v>
      </c>
      <c r="F36" s="12">
        <v>244</v>
      </c>
      <c r="G36" s="20">
        <f>H36+I36+J36+K36+L36+M36+N36+O36+P36+Q36+R36+S36</f>
        <v>9884</v>
      </c>
      <c r="H36" s="25"/>
      <c r="I36" s="25">
        <v>9884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x14ac:dyDescent="0.2">
      <c r="A37" s="21" t="s">
        <v>58</v>
      </c>
      <c r="B37" s="12">
        <v>983</v>
      </c>
      <c r="C37" s="18" t="s">
        <v>40</v>
      </c>
      <c r="D37" s="9">
        <v>9999972160</v>
      </c>
      <c r="E37" s="19" t="s">
        <v>41</v>
      </c>
      <c r="F37" s="12">
        <v>244</v>
      </c>
      <c r="G37" s="26">
        <f t="shared" ref="G37:G43" si="7">H37+I37+J37+K37+L37+M37+N37+O37+P37+Q37+R37+S37</f>
        <v>599</v>
      </c>
      <c r="H37" s="25"/>
      <c r="I37" s="25">
        <v>149.75</v>
      </c>
      <c r="J37" s="25"/>
      <c r="K37" s="25"/>
      <c r="L37" s="25">
        <v>149.75</v>
      </c>
      <c r="M37" s="25"/>
      <c r="N37" s="25"/>
      <c r="O37" s="25">
        <v>149.75</v>
      </c>
      <c r="P37" s="25"/>
      <c r="Q37" s="25"/>
      <c r="R37" s="25">
        <v>149.75</v>
      </c>
      <c r="S37" s="25"/>
    </row>
    <row r="38" spans="1:19" ht="25.5" x14ac:dyDescent="0.2">
      <c r="A38" s="21" t="s">
        <v>59</v>
      </c>
      <c r="B38" s="12">
        <v>983</v>
      </c>
      <c r="C38" s="18" t="s">
        <v>40</v>
      </c>
      <c r="D38" s="9">
        <v>9999972160</v>
      </c>
      <c r="E38" s="19" t="s">
        <v>41</v>
      </c>
      <c r="F38" s="12">
        <v>244</v>
      </c>
      <c r="G38" s="26">
        <f t="shared" si="7"/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25.5" x14ac:dyDescent="0.2">
      <c r="A39" s="21" t="s">
        <v>60</v>
      </c>
      <c r="B39" s="12">
        <v>983</v>
      </c>
      <c r="C39" s="18" t="s">
        <v>40</v>
      </c>
      <c r="D39" s="9">
        <v>9999972160</v>
      </c>
      <c r="E39" s="19" t="s">
        <v>41</v>
      </c>
      <c r="F39" s="12">
        <v>244</v>
      </c>
      <c r="G39" s="20">
        <f t="shared" si="7"/>
        <v>15583.33</v>
      </c>
      <c r="H39" s="25">
        <f>H40+H41+H42+H43</f>
        <v>1417</v>
      </c>
      <c r="I39" s="25">
        <f t="shared" ref="I39:S39" si="8">I40+I41+I42+I43</f>
        <v>1417</v>
      </c>
      <c r="J39" s="25">
        <f t="shared" si="8"/>
        <v>1417</v>
      </c>
      <c r="K39" s="25">
        <f t="shared" si="8"/>
        <v>1417</v>
      </c>
      <c r="L39" s="25">
        <f t="shared" si="8"/>
        <v>2834</v>
      </c>
      <c r="M39" s="25">
        <f t="shared" si="8"/>
        <v>1417</v>
      </c>
      <c r="N39" s="25">
        <f t="shared" si="8"/>
        <v>1417</v>
      </c>
      <c r="O39" s="25">
        <f t="shared" si="8"/>
        <v>0</v>
      </c>
      <c r="P39" s="25">
        <f t="shared" si="8"/>
        <v>1417</v>
      </c>
      <c r="Q39" s="25">
        <f t="shared" si="8"/>
        <v>1417</v>
      </c>
      <c r="R39" s="25">
        <f t="shared" si="8"/>
        <v>1413.33</v>
      </c>
      <c r="S39" s="25">
        <f t="shared" si="8"/>
        <v>0</v>
      </c>
    </row>
    <row r="40" spans="1:19" x14ac:dyDescent="0.2">
      <c r="A40" s="28" t="s">
        <v>61</v>
      </c>
      <c r="B40" s="12">
        <v>983</v>
      </c>
      <c r="C40" s="18" t="s">
        <v>40</v>
      </c>
      <c r="D40" s="9">
        <v>9999972160</v>
      </c>
      <c r="E40" s="19" t="s">
        <v>41</v>
      </c>
      <c r="F40" s="12">
        <v>244</v>
      </c>
      <c r="G40" s="20">
        <f t="shared" si="7"/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x14ac:dyDescent="0.2">
      <c r="A41" s="28" t="s">
        <v>62</v>
      </c>
      <c r="B41" s="12">
        <v>983</v>
      </c>
      <c r="C41" s="18" t="s">
        <v>40</v>
      </c>
      <c r="D41" s="9">
        <v>9999972160</v>
      </c>
      <c r="E41" s="19" t="s">
        <v>41</v>
      </c>
      <c r="F41" s="12">
        <v>244</v>
      </c>
      <c r="G41" s="26">
        <f t="shared" si="7"/>
        <v>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x14ac:dyDescent="0.2">
      <c r="A42" s="28" t="s">
        <v>63</v>
      </c>
      <c r="B42" s="12">
        <v>983</v>
      </c>
      <c r="C42" s="18" t="s">
        <v>40</v>
      </c>
      <c r="D42" s="9">
        <v>9999972160</v>
      </c>
      <c r="E42" s="19" t="s">
        <v>41</v>
      </c>
      <c r="F42" s="12">
        <v>244</v>
      </c>
      <c r="G42" s="20">
        <f t="shared" si="7"/>
        <v>15583.33</v>
      </c>
      <c r="H42" s="25">
        <f>'Березка РБ'!H42</f>
        <v>1417</v>
      </c>
      <c r="I42" s="25">
        <f>'Березка РБ'!I42</f>
        <v>1417</v>
      </c>
      <c r="J42" s="25">
        <f>'Березка РБ'!J42</f>
        <v>1417</v>
      </c>
      <c r="K42" s="25">
        <f>'Березка РБ'!K42</f>
        <v>1417</v>
      </c>
      <c r="L42" s="25">
        <f>'Березка РБ'!L42</f>
        <v>2834</v>
      </c>
      <c r="M42" s="25">
        <f>'Березка РБ'!M42</f>
        <v>1417</v>
      </c>
      <c r="N42" s="25">
        <f>'Березка РБ'!N42</f>
        <v>1417</v>
      </c>
      <c r="O42" s="25">
        <f>'Березка РБ'!O42</f>
        <v>0</v>
      </c>
      <c r="P42" s="25">
        <f>'Березка РБ'!P42</f>
        <v>1417</v>
      </c>
      <c r="Q42" s="25">
        <f>'Березка РБ'!Q42</f>
        <v>1417</v>
      </c>
      <c r="R42" s="25">
        <f>'Березка РБ'!R42</f>
        <v>1413.33</v>
      </c>
      <c r="S42" s="25">
        <f>'Березка РБ'!S42</f>
        <v>0</v>
      </c>
    </row>
    <row r="43" spans="1:19" x14ac:dyDescent="0.2">
      <c r="A43" s="28" t="s">
        <v>64</v>
      </c>
      <c r="B43" s="12">
        <v>983</v>
      </c>
      <c r="C43" s="18" t="s">
        <v>40</v>
      </c>
      <c r="D43" s="9">
        <v>9999972160</v>
      </c>
      <c r="E43" s="19" t="s">
        <v>41</v>
      </c>
      <c r="F43" s="12">
        <v>244</v>
      </c>
      <c r="G43" s="26">
        <f t="shared" si="7"/>
        <v>0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x14ac:dyDescent="0.2">
      <c r="A44" s="29"/>
      <c r="B44" s="30"/>
      <c r="C44" s="30"/>
      <c r="D44" s="30"/>
      <c r="E44" s="30"/>
      <c r="F44" s="30"/>
      <c r="G44" s="31"/>
    </row>
    <row r="45" spans="1:19" x14ac:dyDescent="0.2">
      <c r="A45" s="32"/>
      <c r="B45" s="33"/>
      <c r="C45" s="34"/>
      <c r="D45" s="33"/>
      <c r="E45" s="34"/>
      <c r="F45" s="33"/>
      <c r="G45" s="35"/>
      <c r="H45" s="36"/>
      <c r="I45" t="s">
        <v>65</v>
      </c>
    </row>
    <row r="46" spans="1:19" x14ac:dyDescent="0.2">
      <c r="A46" s="37" t="s">
        <v>66</v>
      </c>
      <c r="B46" s="30"/>
      <c r="C46" s="30"/>
      <c r="D46" s="38" t="s">
        <v>67</v>
      </c>
      <c r="E46" s="30"/>
      <c r="F46" s="30"/>
      <c r="G46" s="39"/>
      <c r="H46" s="39"/>
    </row>
    <row r="47" spans="1:19" x14ac:dyDescent="0.2">
      <c r="A47" s="40"/>
      <c r="B47" s="33"/>
      <c r="C47" s="34"/>
      <c r="D47" s="33"/>
      <c r="E47" s="34"/>
      <c r="F47" s="33"/>
      <c r="G47" s="36"/>
      <c r="H47" s="36"/>
    </row>
    <row r="48" spans="1:19" x14ac:dyDescent="0.2">
      <c r="A48" s="29"/>
      <c r="B48" s="30"/>
      <c r="C48" s="30"/>
      <c r="D48" s="30"/>
      <c r="E48" s="30"/>
      <c r="F48" s="30"/>
      <c r="G48" s="30"/>
    </row>
    <row r="49" spans="1:8" x14ac:dyDescent="0.2">
      <c r="A49" s="29"/>
      <c r="B49" s="41"/>
      <c r="C49" s="41"/>
      <c r="D49" s="41"/>
      <c r="E49" s="42"/>
      <c r="F49" s="42"/>
      <c r="G49" s="42"/>
      <c r="H49" s="42"/>
    </row>
    <row r="50" spans="1:8" x14ac:dyDescent="0.2">
      <c r="A50" s="29"/>
      <c r="B50" s="43"/>
      <c r="C50" s="43"/>
      <c r="D50" s="43"/>
      <c r="E50" s="44"/>
      <c r="F50" s="44"/>
      <c r="G50" s="44"/>
    </row>
  </sheetData>
  <mergeCells count="8">
    <mergeCell ref="A16:A17"/>
    <mergeCell ref="B16:F16"/>
    <mergeCell ref="G16:G17"/>
    <mergeCell ref="A9:G9"/>
    <mergeCell ref="A10:G10"/>
    <mergeCell ref="A12:E12"/>
    <mergeCell ref="A13:G13"/>
    <mergeCell ref="A14:E14"/>
  </mergeCells>
  <pageMargins left="0.23622047244094491" right="0.15748031496062992" top="0.55118110236220474" bottom="0.31496062992125984" header="0.51181102362204722" footer="0.27559055118110237"/>
  <pageSetup paperSize="9" scale="7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S50"/>
  <sheetViews>
    <sheetView topLeftCell="A5" workbookViewId="0">
      <selection activeCell="R19" sqref="R19"/>
    </sheetView>
  </sheetViews>
  <sheetFormatPr defaultRowHeight="12.75" x14ac:dyDescent="0.2"/>
  <cols>
    <col min="1" max="1" width="31.140625" customWidth="1"/>
    <col min="2" max="2" width="7.85546875" customWidth="1"/>
    <col min="3" max="3" width="10.140625" customWidth="1"/>
    <col min="4" max="4" width="8.85546875" customWidth="1"/>
    <col min="5" max="5" width="7.85546875" customWidth="1"/>
    <col min="6" max="6" width="8.42578125" customWidth="1"/>
    <col min="7" max="7" width="10.42578125" bestFit="1" customWidth="1"/>
    <col min="8" max="9" width="9.28515625" bestFit="1" customWidth="1"/>
    <col min="10" max="10" width="10.7109375" bestFit="1" customWidth="1"/>
    <col min="11" max="11" width="9.28515625" bestFit="1" customWidth="1"/>
    <col min="12" max="14" width="9.5703125" bestFit="1" customWidth="1"/>
    <col min="15" max="19" width="9.28515625" bestFit="1" customWidth="1"/>
  </cols>
  <sheetData>
    <row r="1" spans="1:15" x14ac:dyDescent="0.2">
      <c r="A1" s="1" t="s">
        <v>0</v>
      </c>
      <c r="B1" s="2"/>
      <c r="C1" s="2"/>
      <c r="D1" s="2"/>
      <c r="E1" s="3"/>
      <c r="F1" s="2"/>
      <c r="G1" s="2"/>
      <c r="H1" s="4" t="s">
        <v>1</v>
      </c>
      <c r="O1" s="4" t="s">
        <v>1</v>
      </c>
    </row>
    <row r="2" spans="1:15" x14ac:dyDescent="0.2">
      <c r="A2" s="5" t="s">
        <v>2</v>
      </c>
      <c r="B2" s="2"/>
      <c r="C2" s="2"/>
      <c r="D2" s="2"/>
      <c r="E2" s="3"/>
      <c r="F2" s="2"/>
      <c r="G2" s="2"/>
      <c r="H2" s="6" t="s">
        <v>3</v>
      </c>
      <c r="O2" s="4" t="s">
        <v>4</v>
      </c>
    </row>
    <row r="3" spans="1:15" x14ac:dyDescent="0.2">
      <c r="A3" s="5" t="s">
        <v>5</v>
      </c>
      <c r="B3" s="2"/>
      <c r="C3" s="2"/>
      <c r="D3" s="2"/>
      <c r="E3" s="3"/>
      <c r="F3" s="2"/>
      <c r="G3" s="2"/>
      <c r="H3" s="4" t="s">
        <v>6</v>
      </c>
      <c r="O3" s="4" t="s">
        <v>6</v>
      </c>
    </row>
    <row r="4" spans="1:15" x14ac:dyDescent="0.2">
      <c r="A4" s="7" t="s">
        <v>7</v>
      </c>
      <c r="B4" s="1"/>
      <c r="C4" s="1"/>
      <c r="D4" s="1"/>
      <c r="E4" s="3"/>
      <c r="F4" s="1"/>
      <c r="G4" s="1"/>
      <c r="H4" s="4" t="s">
        <v>8</v>
      </c>
      <c r="O4" s="4" t="s">
        <v>9</v>
      </c>
    </row>
    <row r="5" spans="1:15" x14ac:dyDescent="0.2">
      <c r="A5" s="8"/>
      <c r="E5" s="3"/>
      <c r="H5" s="6" t="s">
        <v>10</v>
      </c>
      <c r="O5" s="4" t="s">
        <v>8</v>
      </c>
    </row>
    <row r="6" spans="1:15" x14ac:dyDescent="0.2">
      <c r="A6" s="8" t="s">
        <v>11</v>
      </c>
      <c r="E6" s="3"/>
      <c r="O6" s="4" t="s">
        <v>12</v>
      </c>
    </row>
    <row r="9" spans="1:15" ht="15" x14ac:dyDescent="0.2">
      <c r="A9" s="46" t="s">
        <v>13</v>
      </c>
      <c r="B9" s="46"/>
      <c r="C9" s="46"/>
      <c r="D9" s="46"/>
      <c r="E9" s="46"/>
      <c r="F9" s="46"/>
      <c r="G9" s="46"/>
    </row>
    <row r="10" spans="1:15" ht="15" x14ac:dyDescent="0.2">
      <c r="A10" s="46"/>
      <c r="B10" s="46"/>
      <c r="C10" s="46"/>
      <c r="D10" s="46"/>
      <c r="E10" s="46"/>
      <c r="F10" s="46"/>
      <c r="G10" s="46"/>
    </row>
    <row r="12" spans="1:15" x14ac:dyDescent="0.2">
      <c r="A12" s="47" t="s">
        <v>14</v>
      </c>
      <c r="B12" s="47"/>
      <c r="C12" s="47"/>
      <c r="D12" s="47"/>
      <c r="E12" s="47"/>
      <c r="F12" s="9" t="s">
        <v>15</v>
      </c>
      <c r="G12" s="9"/>
    </row>
    <row r="13" spans="1:15" x14ac:dyDescent="0.2">
      <c r="A13" s="48" t="s">
        <v>16</v>
      </c>
      <c r="B13" s="49"/>
      <c r="C13" s="49"/>
      <c r="D13" s="49"/>
      <c r="E13" s="49"/>
      <c r="F13" s="49"/>
      <c r="G13" s="50"/>
    </row>
    <row r="14" spans="1:15" x14ac:dyDescent="0.2">
      <c r="A14" s="51" t="s">
        <v>17</v>
      </c>
      <c r="B14" s="52"/>
      <c r="C14" s="52"/>
      <c r="D14" s="52"/>
      <c r="E14" s="53"/>
      <c r="F14" s="9" t="s">
        <v>18</v>
      </c>
      <c r="G14" s="9">
        <v>384</v>
      </c>
      <c r="J14" s="10"/>
    </row>
    <row r="15" spans="1:15" x14ac:dyDescent="0.2">
      <c r="N15" s="11"/>
    </row>
    <row r="16" spans="1:15" x14ac:dyDescent="0.2">
      <c r="A16" s="54" t="s">
        <v>19</v>
      </c>
      <c r="B16" s="56" t="s">
        <v>20</v>
      </c>
      <c r="C16" s="57"/>
      <c r="D16" s="57"/>
      <c r="E16" s="57"/>
      <c r="F16" s="58"/>
      <c r="G16" s="59" t="s">
        <v>21</v>
      </c>
    </row>
    <row r="17" spans="1:19" ht="38.25" x14ac:dyDescent="0.2">
      <c r="A17" s="55"/>
      <c r="B17" s="12" t="s">
        <v>22</v>
      </c>
      <c r="C17" s="13" t="s">
        <v>23</v>
      </c>
      <c r="D17" s="13" t="s">
        <v>24</v>
      </c>
      <c r="E17" s="13" t="s">
        <v>25</v>
      </c>
      <c r="F17" s="12" t="s">
        <v>26</v>
      </c>
      <c r="G17" s="60"/>
      <c r="H17" s="14" t="s">
        <v>27</v>
      </c>
      <c r="I17" s="14" t="s">
        <v>28</v>
      </c>
      <c r="J17" s="14" t="s">
        <v>29</v>
      </c>
      <c r="K17" s="14" t="s">
        <v>30</v>
      </c>
      <c r="L17" s="14" t="s">
        <v>31</v>
      </c>
      <c r="M17" s="14" t="s">
        <v>32</v>
      </c>
      <c r="N17" s="14" t="s">
        <v>33</v>
      </c>
      <c r="O17" s="14" t="s">
        <v>34</v>
      </c>
      <c r="P17" s="14" t="s">
        <v>35</v>
      </c>
      <c r="Q17" s="14" t="s">
        <v>36</v>
      </c>
      <c r="R17" s="14" t="s">
        <v>37</v>
      </c>
      <c r="S17" s="14" t="s">
        <v>38</v>
      </c>
    </row>
    <row r="18" spans="1:19" x14ac:dyDescent="0.2">
      <c r="A18" s="15">
        <v>1</v>
      </c>
      <c r="B18" s="9">
        <v>2</v>
      </c>
      <c r="C18" s="16">
        <v>3</v>
      </c>
      <c r="D18" s="16">
        <v>4</v>
      </c>
      <c r="E18" s="16">
        <v>5</v>
      </c>
      <c r="F18" s="9">
        <v>6</v>
      </c>
      <c r="G18" s="17">
        <v>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9" t="s">
        <v>39</v>
      </c>
      <c r="B19" s="12">
        <v>983</v>
      </c>
      <c r="C19" s="18" t="s">
        <v>40</v>
      </c>
      <c r="D19" s="45" t="s">
        <v>68</v>
      </c>
      <c r="E19" s="19" t="s">
        <v>41</v>
      </c>
      <c r="F19" s="9"/>
      <c r="G19" s="20">
        <f>G20+G24+G38+G39</f>
        <v>1313376.9455800001</v>
      </c>
      <c r="H19" s="20">
        <f t="shared" ref="H19:S19" si="0">H20+H24+H38+H39</f>
        <v>119398.23778</v>
      </c>
      <c r="I19" s="20">
        <f t="shared" si="0"/>
        <v>119398.23778</v>
      </c>
      <c r="J19" s="20">
        <f t="shared" si="0"/>
        <v>119398.23778</v>
      </c>
      <c r="K19" s="20">
        <f t="shared" si="0"/>
        <v>119398.23778</v>
      </c>
      <c r="L19" s="20">
        <f t="shared" si="0"/>
        <v>238796.47555999999</v>
      </c>
      <c r="M19" s="20">
        <f t="shared" si="0"/>
        <v>119398.23778</v>
      </c>
      <c r="N19" s="20">
        <f t="shared" si="0"/>
        <v>119398.23778</v>
      </c>
      <c r="O19" s="20">
        <f t="shared" si="0"/>
        <v>0</v>
      </c>
      <c r="P19" s="20">
        <f t="shared" si="0"/>
        <v>119398.23778</v>
      </c>
      <c r="Q19" s="20">
        <f t="shared" si="0"/>
        <v>119398.23778</v>
      </c>
      <c r="R19" s="20">
        <f t="shared" si="0"/>
        <v>119394.56778</v>
      </c>
      <c r="S19" s="20">
        <f t="shared" si="0"/>
        <v>0</v>
      </c>
    </row>
    <row r="20" spans="1:19" ht="25.5" x14ac:dyDescent="0.2">
      <c r="A20" s="21" t="s">
        <v>42</v>
      </c>
      <c r="B20" s="12">
        <v>983</v>
      </c>
      <c r="C20" s="18" t="s">
        <v>40</v>
      </c>
      <c r="D20" s="45" t="s">
        <v>68</v>
      </c>
      <c r="E20" s="19" t="s">
        <v>41</v>
      </c>
      <c r="F20" s="12"/>
      <c r="G20" s="20">
        <f>G21+G22+G23</f>
        <v>1297793.61558</v>
      </c>
      <c r="H20" s="20">
        <f t="shared" ref="H20:S20" si="1">H21+H22+H23</f>
        <v>117981.23778</v>
      </c>
      <c r="I20" s="20">
        <f t="shared" si="1"/>
        <v>117981.23778</v>
      </c>
      <c r="J20" s="20">
        <f t="shared" si="1"/>
        <v>117981.23778</v>
      </c>
      <c r="K20" s="20">
        <f t="shared" si="1"/>
        <v>117981.23778</v>
      </c>
      <c r="L20" s="20">
        <f t="shared" si="1"/>
        <v>235962.47555999999</v>
      </c>
      <c r="M20" s="20">
        <f t="shared" si="1"/>
        <v>117981.23778</v>
      </c>
      <c r="N20" s="20">
        <f t="shared" si="1"/>
        <v>117981.23778</v>
      </c>
      <c r="O20" s="20">
        <f t="shared" si="1"/>
        <v>0</v>
      </c>
      <c r="P20" s="20">
        <f t="shared" si="1"/>
        <v>117981.23778</v>
      </c>
      <c r="Q20" s="20">
        <f t="shared" si="1"/>
        <v>117981.23778</v>
      </c>
      <c r="R20" s="20">
        <f t="shared" si="1"/>
        <v>117981.23778</v>
      </c>
      <c r="S20" s="20">
        <f t="shared" si="1"/>
        <v>0</v>
      </c>
    </row>
    <row r="21" spans="1:19" x14ac:dyDescent="0.2">
      <c r="A21" s="9" t="s">
        <v>43</v>
      </c>
      <c r="B21" s="12">
        <v>983</v>
      </c>
      <c r="C21" s="18" t="s">
        <v>40</v>
      </c>
      <c r="D21" s="45" t="s">
        <v>68</v>
      </c>
      <c r="E21" s="19" t="s">
        <v>41</v>
      </c>
      <c r="F21" s="12">
        <v>111</v>
      </c>
      <c r="G21" s="20">
        <f t="shared" ref="G21:G34" si="2">H21+I21+J21+K21+L21+M21+N21+O21+P21+Q21+R21+S21</f>
        <v>996769.29</v>
      </c>
      <c r="H21" s="22">
        <v>90615.39</v>
      </c>
      <c r="I21" s="22">
        <v>90615.39</v>
      </c>
      <c r="J21" s="22">
        <v>90615.39</v>
      </c>
      <c r="K21" s="22">
        <v>90615.39</v>
      </c>
      <c r="L21" s="22">
        <v>181230.78</v>
      </c>
      <c r="M21" s="22">
        <v>90615.39</v>
      </c>
      <c r="N21" s="22">
        <v>90615.39</v>
      </c>
      <c r="O21" s="22">
        <v>0</v>
      </c>
      <c r="P21" s="22">
        <v>90615.39</v>
      </c>
      <c r="Q21" s="22">
        <v>90615.39</v>
      </c>
      <c r="R21" s="22">
        <v>90615.39</v>
      </c>
      <c r="S21" s="22"/>
    </row>
    <row r="22" spans="1:19" x14ac:dyDescent="0.2">
      <c r="A22" s="23" t="s">
        <v>44</v>
      </c>
      <c r="B22" s="12">
        <v>983</v>
      </c>
      <c r="C22" s="18" t="s">
        <v>40</v>
      </c>
      <c r="D22" s="45" t="s">
        <v>68</v>
      </c>
      <c r="E22" s="19" t="s">
        <v>41</v>
      </c>
      <c r="F22" s="12"/>
      <c r="G22" s="20">
        <f t="shared" si="2"/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9" t="s">
        <v>45</v>
      </c>
      <c r="B23" s="12">
        <v>983</v>
      </c>
      <c r="C23" s="18" t="s">
        <v>40</v>
      </c>
      <c r="D23" s="45" t="s">
        <v>68</v>
      </c>
      <c r="E23" s="19" t="s">
        <v>41</v>
      </c>
      <c r="F23" s="12">
        <v>119</v>
      </c>
      <c r="G23" s="20">
        <f t="shared" si="2"/>
        <v>301024.32558000006</v>
      </c>
      <c r="H23" s="22">
        <f>H21*30.2%</f>
        <v>27365.84778</v>
      </c>
      <c r="I23" s="22">
        <f t="shared" ref="I23:S23" si="3">I21*30.2%</f>
        <v>27365.84778</v>
      </c>
      <c r="J23" s="22">
        <f t="shared" si="3"/>
        <v>27365.84778</v>
      </c>
      <c r="K23" s="22">
        <f t="shared" si="3"/>
        <v>27365.84778</v>
      </c>
      <c r="L23" s="22">
        <f t="shared" si="3"/>
        <v>54731.69556</v>
      </c>
      <c r="M23" s="22">
        <f t="shared" si="3"/>
        <v>27365.84778</v>
      </c>
      <c r="N23" s="22">
        <f t="shared" si="3"/>
        <v>27365.84778</v>
      </c>
      <c r="O23" s="22">
        <f t="shared" si="3"/>
        <v>0</v>
      </c>
      <c r="P23" s="22">
        <f t="shared" si="3"/>
        <v>27365.84778</v>
      </c>
      <c r="Q23" s="22">
        <f t="shared" si="3"/>
        <v>27365.84778</v>
      </c>
      <c r="R23" s="22">
        <f t="shared" si="3"/>
        <v>27365.84778</v>
      </c>
      <c r="S23" s="22">
        <f t="shared" si="3"/>
        <v>0</v>
      </c>
    </row>
    <row r="24" spans="1:19" x14ac:dyDescent="0.2">
      <c r="A24" s="24" t="s">
        <v>46</v>
      </c>
      <c r="B24" s="12">
        <v>983</v>
      </c>
      <c r="C24" s="18" t="s">
        <v>40</v>
      </c>
      <c r="D24" s="45" t="s">
        <v>68</v>
      </c>
      <c r="E24" s="19" t="s">
        <v>41</v>
      </c>
      <c r="F24" s="12">
        <v>244</v>
      </c>
      <c r="G24" s="20">
        <f>G25+G26+G27+G31+G33+G37</f>
        <v>0</v>
      </c>
      <c r="H24" s="20">
        <f t="shared" ref="H24:S24" si="4">H25+H26+H27+H31+H33+H37</f>
        <v>0</v>
      </c>
      <c r="I24" s="20">
        <f t="shared" si="4"/>
        <v>0</v>
      </c>
      <c r="J24" s="20">
        <f t="shared" si="4"/>
        <v>0</v>
      </c>
      <c r="K24" s="20">
        <f t="shared" si="4"/>
        <v>0</v>
      </c>
      <c r="L24" s="20">
        <f t="shared" si="4"/>
        <v>0</v>
      </c>
      <c r="M24" s="20">
        <f t="shared" si="4"/>
        <v>0</v>
      </c>
      <c r="N24" s="20">
        <f t="shared" si="4"/>
        <v>0</v>
      </c>
      <c r="O24" s="20">
        <f t="shared" si="4"/>
        <v>0</v>
      </c>
      <c r="P24" s="20">
        <f t="shared" si="4"/>
        <v>0</v>
      </c>
      <c r="Q24" s="20">
        <f t="shared" si="4"/>
        <v>0</v>
      </c>
      <c r="R24" s="20">
        <f t="shared" si="4"/>
        <v>0</v>
      </c>
      <c r="S24" s="20">
        <f t="shared" si="4"/>
        <v>0</v>
      </c>
    </row>
    <row r="25" spans="1:19" x14ac:dyDescent="0.2">
      <c r="A25" s="9" t="s">
        <v>47</v>
      </c>
      <c r="B25" s="12">
        <v>983</v>
      </c>
      <c r="C25" s="18" t="s">
        <v>40</v>
      </c>
      <c r="D25" s="45" t="s">
        <v>68</v>
      </c>
      <c r="E25" s="19" t="s">
        <v>41</v>
      </c>
      <c r="F25" s="12">
        <v>244</v>
      </c>
      <c r="G25" s="20">
        <f t="shared" si="2"/>
        <v>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">
      <c r="A26" s="9" t="s">
        <v>48</v>
      </c>
      <c r="B26" s="12">
        <v>983</v>
      </c>
      <c r="C26" s="18" t="s">
        <v>40</v>
      </c>
      <c r="D26" s="45" t="s">
        <v>68</v>
      </c>
      <c r="E26" s="19" t="s">
        <v>41</v>
      </c>
      <c r="F26" s="12">
        <v>244</v>
      </c>
      <c r="G26" s="26">
        <f t="shared" si="2"/>
        <v>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25.5" x14ac:dyDescent="0.2">
      <c r="A27" s="21" t="s">
        <v>49</v>
      </c>
      <c r="B27" s="12">
        <v>983</v>
      </c>
      <c r="C27" s="18" t="s">
        <v>40</v>
      </c>
      <c r="D27" s="45" t="s">
        <v>68</v>
      </c>
      <c r="E27" s="19" t="s">
        <v>41</v>
      </c>
      <c r="F27" s="12">
        <v>244</v>
      </c>
      <c r="G27" s="20">
        <f>G28+G29+G30</f>
        <v>0</v>
      </c>
      <c r="H27" s="20">
        <f t="shared" ref="H27:S27" si="5">H28+H29+H30</f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</row>
    <row r="28" spans="1:19" x14ac:dyDescent="0.2">
      <c r="A28" s="9" t="s">
        <v>50</v>
      </c>
      <c r="B28" s="12">
        <v>983</v>
      </c>
      <c r="C28" s="18" t="s">
        <v>40</v>
      </c>
      <c r="D28" s="45" t="s">
        <v>68</v>
      </c>
      <c r="E28" s="19" t="s">
        <v>41</v>
      </c>
      <c r="F28" s="12">
        <v>244</v>
      </c>
      <c r="G28" s="26">
        <f t="shared" si="2"/>
        <v>0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">
      <c r="A29" s="9" t="s">
        <v>51</v>
      </c>
      <c r="B29" s="12">
        <v>983</v>
      </c>
      <c r="C29" s="18" t="s">
        <v>40</v>
      </c>
      <c r="D29" s="45" t="s">
        <v>68</v>
      </c>
      <c r="E29" s="19" t="s">
        <v>41</v>
      </c>
      <c r="F29" s="12">
        <v>244</v>
      </c>
      <c r="G29" s="20">
        <f t="shared" si="2"/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">
      <c r="A30" s="9" t="s">
        <v>52</v>
      </c>
      <c r="B30" s="12">
        <v>983</v>
      </c>
      <c r="C30" s="18" t="s">
        <v>40</v>
      </c>
      <c r="D30" s="45" t="s">
        <v>68</v>
      </c>
      <c r="E30" s="19" t="s">
        <v>41</v>
      </c>
      <c r="F30" s="12">
        <v>244</v>
      </c>
      <c r="G30" s="26">
        <f t="shared" si="2"/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25.5" x14ac:dyDescent="0.2">
      <c r="A31" s="21" t="s">
        <v>53</v>
      </c>
      <c r="B31" s="12">
        <v>983</v>
      </c>
      <c r="C31" s="18" t="s">
        <v>40</v>
      </c>
      <c r="D31" s="45" t="s">
        <v>68</v>
      </c>
      <c r="E31" s="19" t="s">
        <v>41</v>
      </c>
      <c r="F31" s="12">
        <v>244</v>
      </c>
      <c r="G31" s="26">
        <f>G32</f>
        <v>0</v>
      </c>
      <c r="H31" s="26">
        <f t="shared" ref="H31:S31" si="6">H32</f>
        <v>0</v>
      </c>
      <c r="I31" s="26">
        <f t="shared" si="6"/>
        <v>0</v>
      </c>
      <c r="J31" s="26">
        <f t="shared" si="6"/>
        <v>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 t="shared" si="6"/>
        <v>0</v>
      </c>
      <c r="O31" s="26">
        <f t="shared" si="6"/>
        <v>0</v>
      </c>
      <c r="P31" s="26">
        <f t="shared" si="6"/>
        <v>0</v>
      </c>
      <c r="Q31" s="26">
        <f t="shared" si="6"/>
        <v>0</v>
      </c>
      <c r="R31" s="26">
        <f t="shared" si="6"/>
        <v>0</v>
      </c>
      <c r="S31" s="26">
        <f t="shared" si="6"/>
        <v>0</v>
      </c>
    </row>
    <row r="32" spans="1:19" x14ac:dyDescent="0.2">
      <c r="A32" s="21" t="s">
        <v>54</v>
      </c>
      <c r="B32" s="12">
        <v>983</v>
      </c>
      <c r="C32" s="18" t="s">
        <v>40</v>
      </c>
      <c r="D32" s="45" t="s">
        <v>68</v>
      </c>
      <c r="E32" s="19" t="s">
        <v>41</v>
      </c>
      <c r="F32" s="12">
        <v>244</v>
      </c>
      <c r="G32" s="20">
        <f>H32+I32+J32+K32+L32+M32+N32+O32+P32+Q32+R32+S32</f>
        <v>0</v>
      </c>
      <c r="H32" s="25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25.5" x14ac:dyDescent="0.2">
      <c r="A33" s="21" t="s">
        <v>55</v>
      </c>
      <c r="B33" s="12">
        <v>983</v>
      </c>
      <c r="C33" s="18" t="s">
        <v>40</v>
      </c>
      <c r="D33" s="45" t="s">
        <v>68</v>
      </c>
      <c r="E33" s="19" t="s">
        <v>41</v>
      </c>
      <c r="F33" s="12">
        <v>244</v>
      </c>
      <c r="G33" s="20">
        <f>G34+G35+G36</f>
        <v>0</v>
      </c>
      <c r="H33" s="20">
        <f t="shared" ref="H33:S33" si="7">H34+H35+H36</f>
        <v>0</v>
      </c>
      <c r="I33" s="20">
        <f t="shared" si="7"/>
        <v>0</v>
      </c>
      <c r="J33" s="20">
        <f t="shared" si="7"/>
        <v>0</v>
      </c>
      <c r="K33" s="20">
        <f t="shared" si="7"/>
        <v>0</v>
      </c>
      <c r="L33" s="20">
        <f t="shared" si="7"/>
        <v>0</v>
      </c>
      <c r="M33" s="20">
        <f t="shared" si="7"/>
        <v>0</v>
      </c>
      <c r="N33" s="20">
        <f t="shared" si="7"/>
        <v>0</v>
      </c>
      <c r="O33" s="20">
        <f t="shared" si="7"/>
        <v>0</v>
      </c>
      <c r="P33" s="20">
        <f t="shared" si="7"/>
        <v>0</v>
      </c>
      <c r="Q33" s="20">
        <f t="shared" si="7"/>
        <v>0</v>
      </c>
      <c r="R33" s="20">
        <f t="shared" si="7"/>
        <v>0</v>
      </c>
      <c r="S33" s="20">
        <f t="shared" si="7"/>
        <v>0</v>
      </c>
    </row>
    <row r="34" spans="1:19" ht="25.5" x14ac:dyDescent="0.2">
      <c r="A34" s="16" t="s">
        <v>56</v>
      </c>
      <c r="B34" s="12">
        <v>983</v>
      </c>
      <c r="C34" s="18" t="s">
        <v>40</v>
      </c>
      <c r="D34" s="45" t="s">
        <v>68</v>
      </c>
      <c r="E34" s="19" t="s">
        <v>41</v>
      </c>
      <c r="F34" s="12">
        <v>244</v>
      </c>
      <c r="G34" s="20">
        <f t="shared" si="2"/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x14ac:dyDescent="0.2">
      <c r="A35" s="16" t="s">
        <v>54</v>
      </c>
      <c r="B35" s="12">
        <v>983</v>
      </c>
      <c r="C35" s="18" t="s">
        <v>40</v>
      </c>
      <c r="D35" s="45" t="s">
        <v>68</v>
      </c>
      <c r="E35" s="19" t="s">
        <v>41</v>
      </c>
      <c r="F35" s="12">
        <v>244</v>
      </c>
      <c r="G35" s="20">
        <f>H35+I35+J35+K35+L35+M35+N35+O35+P35+Q35+R35+S35</f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x14ac:dyDescent="0.2">
      <c r="A36" s="16" t="s">
        <v>57</v>
      </c>
      <c r="B36" s="12">
        <v>983</v>
      </c>
      <c r="C36" s="18" t="s">
        <v>40</v>
      </c>
      <c r="D36" s="45" t="s">
        <v>68</v>
      </c>
      <c r="E36" s="19" t="s">
        <v>41</v>
      </c>
      <c r="F36" s="12">
        <v>244</v>
      </c>
      <c r="G36" s="20">
        <f>H36+I36+J36+K36+L36+M36+N36+O36+P36+Q36+R36+S36</f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x14ac:dyDescent="0.2">
      <c r="A37" s="21" t="s">
        <v>58</v>
      </c>
      <c r="B37" s="12">
        <v>983</v>
      </c>
      <c r="C37" s="18" t="s">
        <v>40</v>
      </c>
      <c r="D37" s="45" t="s">
        <v>68</v>
      </c>
      <c r="E37" s="19" t="s">
        <v>41</v>
      </c>
      <c r="F37" s="12">
        <v>244</v>
      </c>
      <c r="G37" s="26">
        <f t="shared" ref="G37:G43" si="8">H37+I37+J37+K37+L37+M37+N37+O37+P37+Q37+R37+S37</f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25.5" x14ac:dyDescent="0.2">
      <c r="A38" s="21" t="s">
        <v>59</v>
      </c>
      <c r="B38" s="12">
        <v>983</v>
      </c>
      <c r="C38" s="18" t="s">
        <v>40</v>
      </c>
      <c r="D38" s="45" t="s">
        <v>68</v>
      </c>
      <c r="E38" s="19" t="s">
        <v>41</v>
      </c>
      <c r="F38" s="12">
        <v>244</v>
      </c>
      <c r="G38" s="26">
        <f t="shared" si="8"/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25.5" x14ac:dyDescent="0.2">
      <c r="A39" s="21" t="s">
        <v>60</v>
      </c>
      <c r="B39" s="12">
        <v>983</v>
      </c>
      <c r="C39" s="18" t="s">
        <v>40</v>
      </c>
      <c r="D39" s="45" t="s">
        <v>68</v>
      </c>
      <c r="E39" s="19" t="s">
        <v>41</v>
      </c>
      <c r="F39" s="12">
        <v>244</v>
      </c>
      <c r="G39" s="20">
        <f t="shared" si="8"/>
        <v>15583.33</v>
      </c>
      <c r="H39" s="25">
        <f>H40+H41+H42+H43</f>
        <v>1417</v>
      </c>
      <c r="I39" s="25">
        <f t="shared" ref="I39:S39" si="9">I40+I41+I42+I43</f>
        <v>1417</v>
      </c>
      <c r="J39" s="25">
        <f t="shared" si="9"/>
        <v>1417</v>
      </c>
      <c r="K39" s="25">
        <f t="shared" si="9"/>
        <v>1417</v>
      </c>
      <c r="L39" s="25">
        <f t="shared" si="9"/>
        <v>2834</v>
      </c>
      <c r="M39" s="25">
        <f t="shared" si="9"/>
        <v>1417</v>
      </c>
      <c r="N39" s="25">
        <f t="shared" si="9"/>
        <v>1417</v>
      </c>
      <c r="O39" s="25">
        <f t="shared" si="9"/>
        <v>0</v>
      </c>
      <c r="P39" s="25">
        <f t="shared" si="9"/>
        <v>1417</v>
      </c>
      <c r="Q39" s="25">
        <f t="shared" si="9"/>
        <v>1417</v>
      </c>
      <c r="R39" s="25">
        <f t="shared" si="9"/>
        <v>1413.33</v>
      </c>
      <c r="S39" s="25">
        <f t="shared" si="9"/>
        <v>0</v>
      </c>
    </row>
    <row r="40" spans="1:19" x14ac:dyDescent="0.2">
      <c r="A40" s="28" t="s">
        <v>61</v>
      </c>
      <c r="B40" s="12">
        <v>983</v>
      </c>
      <c r="C40" s="18" t="s">
        <v>40</v>
      </c>
      <c r="D40" s="45" t="s">
        <v>68</v>
      </c>
      <c r="E40" s="19" t="s">
        <v>41</v>
      </c>
      <c r="F40" s="12">
        <v>244</v>
      </c>
      <c r="G40" s="20">
        <f t="shared" si="8"/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x14ac:dyDescent="0.2">
      <c r="A41" s="28" t="s">
        <v>62</v>
      </c>
      <c r="B41" s="12">
        <v>983</v>
      </c>
      <c r="C41" s="18" t="s">
        <v>40</v>
      </c>
      <c r="D41" s="45" t="s">
        <v>68</v>
      </c>
      <c r="E41" s="19" t="s">
        <v>41</v>
      </c>
      <c r="F41" s="12">
        <v>244</v>
      </c>
      <c r="G41" s="26">
        <f t="shared" si="8"/>
        <v>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x14ac:dyDescent="0.2">
      <c r="A42" s="28" t="s">
        <v>63</v>
      </c>
      <c r="B42" s="12">
        <v>983</v>
      </c>
      <c r="C42" s="18" t="s">
        <v>40</v>
      </c>
      <c r="D42" s="45" t="s">
        <v>68</v>
      </c>
      <c r="E42" s="19" t="s">
        <v>41</v>
      </c>
      <c r="F42" s="12">
        <v>244</v>
      </c>
      <c r="G42" s="26">
        <f t="shared" si="8"/>
        <v>15583.33</v>
      </c>
      <c r="H42" s="25">
        <v>1417</v>
      </c>
      <c r="I42" s="25">
        <v>1417</v>
      </c>
      <c r="J42" s="25">
        <v>1417</v>
      </c>
      <c r="K42" s="25">
        <v>1417</v>
      </c>
      <c r="L42" s="25">
        <v>2834</v>
      </c>
      <c r="M42" s="25">
        <v>1417</v>
      </c>
      <c r="N42" s="25">
        <v>1417</v>
      </c>
      <c r="O42" s="25">
        <v>0</v>
      </c>
      <c r="P42" s="25">
        <v>1417</v>
      </c>
      <c r="Q42" s="25">
        <v>1417</v>
      </c>
      <c r="R42" s="25">
        <v>1413.33</v>
      </c>
      <c r="S42" s="25"/>
    </row>
    <row r="43" spans="1:19" x14ac:dyDescent="0.2">
      <c r="A43" s="28" t="s">
        <v>64</v>
      </c>
      <c r="B43" s="12">
        <v>983</v>
      </c>
      <c r="C43" s="18" t="s">
        <v>40</v>
      </c>
      <c r="D43" s="45" t="s">
        <v>68</v>
      </c>
      <c r="E43" s="19" t="s">
        <v>41</v>
      </c>
      <c r="F43" s="12">
        <v>244</v>
      </c>
      <c r="G43" s="26">
        <f t="shared" si="8"/>
        <v>0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x14ac:dyDescent="0.2">
      <c r="A44" s="29"/>
      <c r="B44" s="30"/>
      <c r="C44" s="30"/>
      <c r="D44" s="30"/>
      <c r="E44" s="30"/>
      <c r="F44" s="30"/>
      <c r="G44" s="31"/>
    </row>
    <row r="45" spans="1:19" x14ac:dyDescent="0.2">
      <c r="A45" s="32"/>
      <c r="B45" s="33"/>
      <c r="C45" s="34"/>
      <c r="D45" s="33"/>
      <c r="E45" s="34"/>
      <c r="F45" s="33"/>
      <c r="G45" s="35"/>
      <c r="H45" s="36"/>
      <c r="I45" t="s">
        <v>65</v>
      </c>
    </row>
    <row r="46" spans="1:19" x14ac:dyDescent="0.2">
      <c r="A46" s="37" t="s">
        <v>66</v>
      </c>
      <c r="B46" s="30"/>
      <c r="C46" s="30"/>
      <c r="D46" s="38" t="s">
        <v>67</v>
      </c>
      <c r="E46" s="30"/>
      <c r="F46" s="30"/>
      <c r="G46" s="39"/>
      <c r="H46" s="39"/>
    </row>
    <row r="47" spans="1:19" x14ac:dyDescent="0.2">
      <c r="A47" s="40"/>
      <c r="B47" s="33"/>
      <c r="C47" s="34"/>
      <c r="D47" s="33"/>
      <c r="E47" s="34"/>
      <c r="F47" s="33"/>
      <c r="G47" s="36"/>
      <c r="H47" s="36"/>
    </row>
    <row r="48" spans="1:19" x14ac:dyDescent="0.2">
      <c r="A48" s="29"/>
      <c r="B48" s="30"/>
      <c r="C48" s="30"/>
      <c r="D48" s="30"/>
      <c r="E48" s="30"/>
      <c r="F48" s="30"/>
      <c r="G48" s="30"/>
    </row>
    <row r="49" spans="1:8" x14ac:dyDescent="0.2">
      <c r="A49" s="29"/>
      <c r="B49" s="41"/>
      <c r="C49" s="41"/>
      <c r="D49" s="41"/>
      <c r="E49" s="42"/>
      <c r="F49" s="42"/>
      <c r="G49" s="42"/>
      <c r="H49" s="42"/>
    </row>
    <row r="50" spans="1:8" x14ac:dyDescent="0.2">
      <c r="A50" s="29"/>
      <c r="B50" s="43"/>
      <c r="C50" s="43"/>
      <c r="D50" s="43"/>
      <c r="E50" s="44"/>
      <c r="F50" s="44"/>
      <c r="G50" s="44"/>
    </row>
  </sheetData>
  <mergeCells count="8">
    <mergeCell ref="A16:A17"/>
    <mergeCell ref="B16:F16"/>
    <mergeCell ref="G16:G17"/>
    <mergeCell ref="A9:G9"/>
    <mergeCell ref="A10:G10"/>
    <mergeCell ref="A12:E12"/>
    <mergeCell ref="A13:G13"/>
    <mergeCell ref="A14:E14"/>
  </mergeCells>
  <pageMargins left="0.23622047244094491" right="0.15748031496062992" top="0.55118110236220474" bottom="0.31496062992125984" header="0.51181102362204722" footer="0.27559055118110237"/>
  <pageSetup paperSize="9" scale="74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S50"/>
  <sheetViews>
    <sheetView tabSelected="1" topLeftCell="B1" workbookViewId="0">
      <selection activeCell="S19" sqref="S19"/>
    </sheetView>
  </sheetViews>
  <sheetFormatPr defaultRowHeight="12.75" x14ac:dyDescent="0.2"/>
  <cols>
    <col min="1" max="1" width="31.140625" customWidth="1"/>
    <col min="2" max="2" width="7.85546875" customWidth="1"/>
    <col min="3" max="3" width="10.140625" customWidth="1"/>
    <col min="4" max="4" width="13.28515625" bestFit="1" customWidth="1"/>
    <col min="5" max="5" width="7.85546875" customWidth="1"/>
    <col min="6" max="6" width="8.42578125" customWidth="1"/>
    <col min="7" max="7" width="10.42578125" bestFit="1" customWidth="1"/>
    <col min="8" max="9" width="9.28515625" bestFit="1" customWidth="1"/>
    <col min="10" max="10" width="10.7109375" bestFit="1" customWidth="1"/>
    <col min="11" max="11" width="9.28515625" bestFit="1" customWidth="1"/>
    <col min="12" max="14" width="9.5703125" bestFit="1" customWidth="1"/>
    <col min="15" max="19" width="9.28515625" bestFit="1" customWidth="1"/>
  </cols>
  <sheetData>
    <row r="1" spans="1:14" x14ac:dyDescent="0.2">
      <c r="A1" s="1" t="s">
        <v>0</v>
      </c>
      <c r="B1" s="2"/>
      <c r="C1" s="2"/>
      <c r="D1" s="2"/>
      <c r="E1" s="3"/>
      <c r="F1" s="2"/>
      <c r="G1" s="2"/>
      <c r="H1" s="4" t="s">
        <v>1</v>
      </c>
      <c r="M1" s="4" t="s">
        <v>1</v>
      </c>
    </row>
    <row r="2" spans="1:14" x14ac:dyDescent="0.2">
      <c r="A2" s="5" t="s">
        <v>2</v>
      </c>
      <c r="B2" s="2"/>
      <c r="C2" s="2"/>
      <c r="D2" s="2"/>
      <c r="E2" s="3"/>
      <c r="F2" s="2"/>
      <c r="G2" s="2"/>
      <c r="H2" s="6" t="s">
        <v>3</v>
      </c>
      <c r="M2" s="4" t="s">
        <v>4</v>
      </c>
    </row>
    <row r="3" spans="1:14" x14ac:dyDescent="0.2">
      <c r="A3" s="5" t="s">
        <v>5</v>
      </c>
      <c r="B3" s="2"/>
      <c r="C3" s="2"/>
      <c r="D3" s="2"/>
      <c r="E3" s="3"/>
      <c r="F3" s="2"/>
      <c r="G3" s="2"/>
      <c r="H3" s="4" t="s">
        <v>6</v>
      </c>
      <c r="M3" s="4" t="s">
        <v>6</v>
      </c>
    </row>
    <row r="4" spans="1:14" x14ac:dyDescent="0.2">
      <c r="A4" s="7" t="s">
        <v>7</v>
      </c>
      <c r="B4" s="1"/>
      <c r="C4" s="1"/>
      <c r="D4" s="1"/>
      <c r="E4" s="3"/>
      <c r="F4" s="1"/>
      <c r="G4" s="1"/>
      <c r="H4" s="4" t="s">
        <v>8</v>
      </c>
      <c r="M4" s="4" t="s">
        <v>9</v>
      </c>
    </row>
    <row r="5" spans="1:14" x14ac:dyDescent="0.2">
      <c r="A5" s="8"/>
      <c r="E5" s="3"/>
      <c r="H5" s="6" t="s">
        <v>10</v>
      </c>
      <c r="M5" s="4" t="s">
        <v>8</v>
      </c>
    </row>
    <row r="6" spans="1:14" x14ac:dyDescent="0.2">
      <c r="A6" s="8" t="s">
        <v>11</v>
      </c>
      <c r="E6" s="3"/>
      <c r="M6" s="4" t="s">
        <v>12</v>
      </c>
    </row>
    <row r="9" spans="1:14" ht="15" x14ac:dyDescent="0.2">
      <c r="A9" s="46" t="s">
        <v>13</v>
      </c>
      <c r="B9" s="46"/>
      <c r="C9" s="46"/>
      <c r="D9" s="46"/>
      <c r="E9" s="46"/>
      <c r="F9" s="46"/>
      <c r="G9" s="46"/>
    </row>
    <row r="10" spans="1:14" ht="15" x14ac:dyDescent="0.2">
      <c r="A10" s="46"/>
      <c r="B10" s="46"/>
      <c r="C10" s="46"/>
      <c r="D10" s="46"/>
      <c r="E10" s="46"/>
      <c r="F10" s="46"/>
      <c r="G10" s="46"/>
    </row>
    <row r="12" spans="1:14" x14ac:dyDescent="0.2">
      <c r="A12" s="47" t="s">
        <v>14</v>
      </c>
      <c r="B12" s="47"/>
      <c r="C12" s="47"/>
      <c r="D12" s="47"/>
      <c r="E12" s="47"/>
      <c r="F12" s="9" t="s">
        <v>15</v>
      </c>
      <c r="G12" s="9"/>
    </row>
    <row r="13" spans="1:14" x14ac:dyDescent="0.2">
      <c r="A13" s="48" t="s">
        <v>16</v>
      </c>
      <c r="B13" s="49"/>
      <c r="C13" s="49"/>
      <c r="D13" s="49"/>
      <c r="E13" s="49"/>
      <c r="F13" s="49"/>
      <c r="G13" s="50"/>
    </row>
    <row r="14" spans="1:14" x14ac:dyDescent="0.2">
      <c r="A14" s="51" t="s">
        <v>17</v>
      </c>
      <c r="B14" s="52"/>
      <c r="C14" s="52"/>
      <c r="D14" s="52"/>
      <c r="E14" s="53"/>
      <c r="F14" s="9" t="s">
        <v>18</v>
      </c>
      <c r="G14" s="9">
        <v>384</v>
      </c>
      <c r="J14" s="10"/>
    </row>
    <row r="15" spans="1:14" x14ac:dyDescent="0.2">
      <c r="N15" s="11"/>
    </row>
    <row r="16" spans="1:14" x14ac:dyDescent="0.2">
      <c r="A16" s="54" t="s">
        <v>19</v>
      </c>
      <c r="B16" s="56" t="s">
        <v>20</v>
      </c>
      <c r="C16" s="57"/>
      <c r="D16" s="57"/>
      <c r="E16" s="57"/>
      <c r="F16" s="58"/>
      <c r="G16" s="59" t="s">
        <v>21</v>
      </c>
    </row>
    <row r="17" spans="1:19" ht="38.25" x14ac:dyDescent="0.2">
      <c r="A17" s="55"/>
      <c r="B17" s="12" t="s">
        <v>22</v>
      </c>
      <c r="C17" s="13" t="s">
        <v>23</v>
      </c>
      <c r="D17" s="13" t="s">
        <v>24</v>
      </c>
      <c r="E17" s="13" t="s">
        <v>25</v>
      </c>
      <c r="F17" s="12" t="s">
        <v>26</v>
      </c>
      <c r="G17" s="60"/>
      <c r="H17" s="14" t="s">
        <v>27</v>
      </c>
      <c r="I17" s="14" t="s">
        <v>28</v>
      </c>
      <c r="J17" s="14" t="s">
        <v>29</v>
      </c>
      <c r="K17" s="14" t="s">
        <v>30</v>
      </c>
      <c r="L17" s="14" t="s">
        <v>31</v>
      </c>
      <c r="M17" s="14" t="s">
        <v>32</v>
      </c>
      <c r="N17" s="14" t="s">
        <v>33</v>
      </c>
      <c r="O17" s="14" t="s">
        <v>34</v>
      </c>
      <c r="P17" s="14" t="s">
        <v>35</v>
      </c>
      <c r="Q17" s="14" t="s">
        <v>36</v>
      </c>
      <c r="R17" s="14" t="s">
        <v>37</v>
      </c>
      <c r="S17" s="14" t="s">
        <v>38</v>
      </c>
    </row>
    <row r="18" spans="1:19" x14ac:dyDescent="0.2">
      <c r="A18" s="15">
        <v>1</v>
      </c>
      <c r="B18" s="9">
        <v>2</v>
      </c>
      <c r="C18" s="16">
        <v>3</v>
      </c>
      <c r="D18" s="16">
        <v>4</v>
      </c>
      <c r="E18" s="16">
        <v>5</v>
      </c>
      <c r="F18" s="9">
        <v>6</v>
      </c>
      <c r="G18" s="17">
        <v>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9" t="s">
        <v>39</v>
      </c>
      <c r="B19" s="12">
        <v>983</v>
      </c>
      <c r="C19" s="18" t="s">
        <v>40</v>
      </c>
      <c r="D19" s="9">
        <v>9999972160</v>
      </c>
      <c r="E19" s="19" t="s">
        <v>41</v>
      </c>
      <c r="F19" s="9"/>
      <c r="G19" s="20">
        <f>G20+G24+G38+G39</f>
        <v>944186.94279999984</v>
      </c>
      <c r="H19" s="20">
        <f t="shared" ref="H19:S19" si="0">H20+H24+H38+H39</f>
        <v>73274.180000000008</v>
      </c>
      <c r="I19" s="20">
        <f t="shared" si="0"/>
        <v>85228.33</v>
      </c>
      <c r="J19" s="20">
        <f t="shared" si="0"/>
        <v>91557.41</v>
      </c>
      <c r="K19" s="20">
        <f t="shared" si="0"/>
        <v>73180.040000000008</v>
      </c>
      <c r="L19" s="20">
        <f t="shared" si="0"/>
        <v>91874.456739999994</v>
      </c>
      <c r="M19" s="20">
        <f t="shared" si="0"/>
        <v>144001.32620000001</v>
      </c>
      <c r="N19" s="20">
        <f t="shared" si="0"/>
        <v>44147.39</v>
      </c>
      <c r="O19" s="20">
        <f t="shared" si="0"/>
        <v>37998.549859999999</v>
      </c>
      <c r="P19" s="20">
        <f t="shared" si="0"/>
        <v>73279.600000000006</v>
      </c>
      <c r="Q19" s="20">
        <f t="shared" si="0"/>
        <v>79546.27</v>
      </c>
      <c r="R19" s="20">
        <f t="shared" si="0"/>
        <v>75974.350000000006</v>
      </c>
      <c r="S19" s="20">
        <f t="shared" si="0"/>
        <v>74125.040000000008</v>
      </c>
    </row>
    <row r="20" spans="1:19" ht="25.5" x14ac:dyDescent="0.2">
      <c r="A20" s="21" t="s">
        <v>42</v>
      </c>
      <c r="B20" s="12">
        <v>983</v>
      </c>
      <c r="C20" s="18" t="s">
        <v>40</v>
      </c>
      <c r="D20" s="9">
        <v>9999972160</v>
      </c>
      <c r="E20" s="19" t="s">
        <v>41</v>
      </c>
      <c r="F20" s="12"/>
      <c r="G20" s="20">
        <f>G21+G22+G23</f>
        <v>856092.86279999989</v>
      </c>
      <c r="H20" s="20">
        <f t="shared" ref="H20:S20" si="1">H21+H22+H23</f>
        <v>69311.97</v>
      </c>
      <c r="I20" s="20">
        <f t="shared" si="1"/>
        <v>69311.97</v>
      </c>
      <c r="J20" s="20">
        <f t="shared" si="1"/>
        <v>69311.97</v>
      </c>
      <c r="K20" s="20">
        <f t="shared" si="1"/>
        <v>69311.97</v>
      </c>
      <c r="L20" s="20">
        <f t="shared" si="1"/>
        <v>86157.07673999999</v>
      </c>
      <c r="M20" s="20">
        <f t="shared" si="1"/>
        <v>140763.2562</v>
      </c>
      <c r="N20" s="20">
        <f t="shared" si="1"/>
        <v>41130.18</v>
      </c>
      <c r="O20" s="20">
        <f t="shared" si="1"/>
        <v>33546.58986</v>
      </c>
      <c r="P20" s="20">
        <f t="shared" si="1"/>
        <v>69311.97</v>
      </c>
      <c r="Q20" s="20">
        <f t="shared" si="1"/>
        <v>69311.97</v>
      </c>
      <c r="R20" s="20">
        <f t="shared" si="1"/>
        <v>69311.97</v>
      </c>
      <c r="S20" s="20">
        <f t="shared" si="1"/>
        <v>69311.97</v>
      </c>
    </row>
    <row r="21" spans="1:19" x14ac:dyDescent="0.2">
      <c r="A21" s="9" t="s">
        <v>43</v>
      </c>
      <c r="B21" s="12">
        <v>983</v>
      </c>
      <c r="C21" s="18" t="s">
        <v>40</v>
      </c>
      <c r="D21" s="9">
        <v>9999972160</v>
      </c>
      <c r="E21" s="19" t="s">
        <v>41</v>
      </c>
      <c r="F21" s="12">
        <v>111</v>
      </c>
      <c r="G21" s="20">
        <f t="shared" ref="G21:G34" si="2">H21+I21+J21+K21+L21+M21+N21+O21+P21+Q21+R21+S21</f>
        <v>657521.39999999991</v>
      </c>
      <c r="H21" s="22">
        <v>53235</v>
      </c>
      <c r="I21" s="22">
        <v>53235</v>
      </c>
      <c r="J21" s="22">
        <v>53235</v>
      </c>
      <c r="K21" s="22">
        <v>53235</v>
      </c>
      <c r="L21" s="22">
        <v>66172.87</v>
      </c>
      <c r="M21" s="22">
        <f>42705+65408.1</f>
        <v>108113.1</v>
      </c>
      <c r="N21" s="22">
        <v>31590</v>
      </c>
      <c r="O21" s="22">
        <v>25765.43</v>
      </c>
      <c r="P21" s="22">
        <v>53235</v>
      </c>
      <c r="Q21" s="22">
        <v>53235</v>
      </c>
      <c r="R21" s="22">
        <v>53235</v>
      </c>
      <c r="S21" s="22">
        <v>53235</v>
      </c>
    </row>
    <row r="22" spans="1:19" x14ac:dyDescent="0.2">
      <c r="A22" s="23" t="s">
        <v>44</v>
      </c>
      <c r="B22" s="12">
        <v>983</v>
      </c>
      <c r="C22" s="18" t="s">
        <v>40</v>
      </c>
      <c r="D22" s="9">
        <v>9999972160</v>
      </c>
      <c r="E22" s="19" t="s">
        <v>41</v>
      </c>
      <c r="F22" s="12"/>
      <c r="G22" s="20">
        <f t="shared" si="2"/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9" t="s">
        <v>45</v>
      </c>
      <c r="B23" s="12">
        <v>983</v>
      </c>
      <c r="C23" s="18" t="s">
        <v>40</v>
      </c>
      <c r="D23" s="9">
        <v>9999972160</v>
      </c>
      <c r="E23" s="19" t="s">
        <v>41</v>
      </c>
      <c r="F23" s="12">
        <v>119</v>
      </c>
      <c r="G23" s="20">
        <f t="shared" si="2"/>
        <v>198571.46279999998</v>
      </c>
      <c r="H23" s="22">
        <f>H21*30.2%</f>
        <v>16076.97</v>
      </c>
      <c r="I23" s="22">
        <f t="shared" ref="I23:S23" si="3">I21*30.2%</f>
        <v>16076.97</v>
      </c>
      <c r="J23" s="22">
        <f t="shared" si="3"/>
        <v>16076.97</v>
      </c>
      <c r="K23" s="22">
        <f t="shared" si="3"/>
        <v>16076.97</v>
      </c>
      <c r="L23" s="22">
        <f t="shared" si="3"/>
        <v>19984.206739999998</v>
      </c>
      <c r="M23" s="22">
        <f t="shared" si="3"/>
        <v>32650.156200000001</v>
      </c>
      <c r="N23" s="22">
        <f t="shared" si="3"/>
        <v>9540.18</v>
      </c>
      <c r="O23" s="22">
        <f t="shared" si="3"/>
        <v>7781.1598599999998</v>
      </c>
      <c r="P23" s="22">
        <f t="shared" si="3"/>
        <v>16076.97</v>
      </c>
      <c r="Q23" s="22">
        <f t="shared" si="3"/>
        <v>16076.97</v>
      </c>
      <c r="R23" s="22">
        <f t="shared" si="3"/>
        <v>16076.97</v>
      </c>
      <c r="S23" s="22">
        <f t="shared" si="3"/>
        <v>16076.97</v>
      </c>
    </row>
    <row r="24" spans="1:19" x14ac:dyDescent="0.2">
      <c r="A24" s="24" t="s">
        <v>46</v>
      </c>
      <c r="B24" s="12">
        <v>983</v>
      </c>
      <c r="C24" s="18" t="s">
        <v>40</v>
      </c>
      <c r="D24" s="9">
        <v>9999972160</v>
      </c>
      <c r="E24" s="19" t="s">
        <v>41</v>
      </c>
      <c r="F24" s="12">
        <v>244</v>
      </c>
      <c r="G24" s="20">
        <f>G25+G26+G27+G31+G33+G37</f>
        <v>88094.080000000002</v>
      </c>
      <c r="H24" s="20">
        <f t="shared" ref="H24:S24" si="4">H25+H26+H27+H31+H33+H37</f>
        <v>3962.21</v>
      </c>
      <c r="I24" s="20">
        <f t="shared" si="4"/>
        <v>15916.36</v>
      </c>
      <c r="J24" s="20">
        <f t="shared" si="4"/>
        <v>22245.439999999999</v>
      </c>
      <c r="K24" s="20">
        <f t="shared" si="4"/>
        <v>3868.07</v>
      </c>
      <c r="L24" s="20">
        <f t="shared" si="4"/>
        <v>5717.38</v>
      </c>
      <c r="M24" s="20">
        <f t="shared" si="4"/>
        <v>3238.07</v>
      </c>
      <c r="N24" s="20">
        <f t="shared" si="4"/>
        <v>3017.21</v>
      </c>
      <c r="O24" s="20">
        <f t="shared" si="4"/>
        <v>4451.96</v>
      </c>
      <c r="P24" s="20">
        <f t="shared" si="4"/>
        <v>3967.63</v>
      </c>
      <c r="Q24" s="20">
        <f t="shared" si="4"/>
        <v>10234.299999999999</v>
      </c>
      <c r="R24" s="20">
        <f t="shared" si="4"/>
        <v>6662.38</v>
      </c>
      <c r="S24" s="20">
        <f t="shared" si="4"/>
        <v>4813.07</v>
      </c>
    </row>
    <row r="25" spans="1:19" x14ac:dyDescent="0.2">
      <c r="A25" s="9" t="s">
        <v>47</v>
      </c>
      <c r="B25" s="12">
        <v>983</v>
      </c>
      <c r="C25" s="18" t="s">
        <v>40</v>
      </c>
      <c r="D25" s="9">
        <v>9999972160</v>
      </c>
      <c r="E25" s="19" t="s">
        <v>41</v>
      </c>
      <c r="F25" s="12">
        <v>244</v>
      </c>
      <c r="G25" s="20">
        <f t="shared" si="2"/>
        <v>5666.5199999999995</v>
      </c>
      <c r="H25" s="25">
        <v>472.21</v>
      </c>
      <c r="I25" s="25">
        <v>472.21</v>
      </c>
      <c r="J25" s="25">
        <v>472.21</v>
      </c>
      <c r="K25" s="25">
        <v>472.21</v>
      </c>
      <c r="L25" s="25">
        <v>472.21</v>
      </c>
      <c r="M25" s="25">
        <v>472.21</v>
      </c>
      <c r="N25" s="25">
        <v>472.21</v>
      </c>
      <c r="O25" s="25">
        <v>472.21</v>
      </c>
      <c r="P25" s="25">
        <v>472.21</v>
      </c>
      <c r="Q25" s="25">
        <v>472.21</v>
      </c>
      <c r="R25" s="25">
        <v>472.21</v>
      </c>
      <c r="S25" s="25">
        <v>472.21</v>
      </c>
    </row>
    <row r="26" spans="1:19" x14ac:dyDescent="0.2">
      <c r="A26" s="9" t="s">
        <v>48</v>
      </c>
      <c r="B26" s="12">
        <v>983</v>
      </c>
      <c r="C26" s="18" t="s">
        <v>40</v>
      </c>
      <c r="D26" s="9">
        <v>9999972160</v>
      </c>
      <c r="E26" s="19" t="s">
        <v>41</v>
      </c>
      <c r="F26" s="12">
        <v>244</v>
      </c>
      <c r="G26" s="26">
        <f t="shared" si="2"/>
        <v>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25.5" x14ac:dyDescent="0.2">
      <c r="A27" s="21" t="s">
        <v>49</v>
      </c>
      <c r="B27" s="12">
        <v>983</v>
      </c>
      <c r="C27" s="18" t="s">
        <v>40</v>
      </c>
      <c r="D27" s="9">
        <v>9999972160</v>
      </c>
      <c r="E27" s="19" t="s">
        <v>41</v>
      </c>
      <c r="F27" s="12">
        <v>244</v>
      </c>
      <c r="G27" s="20">
        <f>G28+G29+G30</f>
        <v>20160</v>
      </c>
      <c r="H27" s="20">
        <f t="shared" ref="H27:S27" si="5">H28+H29+H30</f>
        <v>1890</v>
      </c>
      <c r="I27" s="20">
        <f t="shared" si="5"/>
        <v>1890</v>
      </c>
      <c r="J27" s="20">
        <f t="shared" si="5"/>
        <v>1890</v>
      </c>
      <c r="K27" s="20">
        <f t="shared" si="5"/>
        <v>1575</v>
      </c>
      <c r="L27" s="20">
        <f t="shared" si="5"/>
        <v>1575</v>
      </c>
      <c r="M27" s="20">
        <f t="shared" si="5"/>
        <v>945</v>
      </c>
      <c r="N27" s="20">
        <f t="shared" si="5"/>
        <v>945</v>
      </c>
      <c r="O27" s="20">
        <f t="shared" si="5"/>
        <v>630</v>
      </c>
      <c r="P27" s="20">
        <f t="shared" si="5"/>
        <v>1575</v>
      </c>
      <c r="Q27" s="20">
        <f t="shared" si="5"/>
        <v>2205</v>
      </c>
      <c r="R27" s="20">
        <f t="shared" si="5"/>
        <v>2520</v>
      </c>
      <c r="S27" s="20">
        <f t="shared" si="5"/>
        <v>2520</v>
      </c>
    </row>
    <row r="28" spans="1:19" x14ac:dyDescent="0.2">
      <c r="A28" s="9" t="s">
        <v>50</v>
      </c>
      <c r="B28" s="12">
        <v>983</v>
      </c>
      <c r="C28" s="18" t="s">
        <v>40</v>
      </c>
      <c r="D28" s="9">
        <v>9999972160</v>
      </c>
      <c r="E28" s="19" t="s">
        <v>41</v>
      </c>
      <c r="F28" s="12">
        <v>244</v>
      </c>
      <c r="G28" s="26">
        <f t="shared" si="2"/>
        <v>0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">
      <c r="A29" s="9" t="s">
        <v>51</v>
      </c>
      <c r="B29" s="12">
        <v>983</v>
      </c>
      <c r="C29" s="18" t="s">
        <v>40</v>
      </c>
      <c r="D29" s="9">
        <v>9999972160</v>
      </c>
      <c r="E29" s="19" t="s">
        <v>41</v>
      </c>
      <c r="F29" s="12">
        <v>244</v>
      </c>
      <c r="G29" s="20">
        <f t="shared" si="2"/>
        <v>20160</v>
      </c>
      <c r="H29" s="25">
        <v>1890</v>
      </c>
      <c r="I29" s="25">
        <v>1890</v>
      </c>
      <c r="J29" s="25">
        <v>1890</v>
      </c>
      <c r="K29" s="25">
        <v>1575</v>
      </c>
      <c r="L29" s="25">
        <v>1575</v>
      </c>
      <c r="M29" s="25">
        <v>945</v>
      </c>
      <c r="N29" s="25">
        <v>945</v>
      </c>
      <c r="O29" s="25">
        <v>630</v>
      </c>
      <c r="P29" s="25">
        <v>1575</v>
      </c>
      <c r="Q29" s="25">
        <v>2205</v>
      </c>
      <c r="R29" s="25">
        <v>2520</v>
      </c>
      <c r="S29" s="25">
        <v>2520</v>
      </c>
    </row>
    <row r="30" spans="1:19" x14ac:dyDescent="0.2">
      <c r="A30" s="9" t="s">
        <v>52</v>
      </c>
      <c r="B30" s="12">
        <v>983</v>
      </c>
      <c r="C30" s="18" t="s">
        <v>40</v>
      </c>
      <c r="D30" s="9">
        <v>9999972160</v>
      </c>
      <c r="E30" s="19" t="s">
        <v>41</v>
      </c>
      <c r="F30" s="12">
        <v>244</v>
      </c>
      <c r="G30" s="26">
        <f t="shared" si="2"/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25.5" x14ac:dyDescent="0.2">
      <c r="A31" s="21" t="s">
        <v>53</v>
      </c>
      <c r="B31" s="12">
        <v>983</v>
      </c>
      <c r="C31" s="18" t="s">
        <v>40</v>
      </c>
      <c r="D31" s="9">
        <v>9999972160</v>
      </c>
      <c r="E31" s="19" t="s">
        <v>41</v>
      </c>
      <c r="F31" s="12">
        <v>244</v>
      </c>
      <c r="G31" s="26">
        <f>G32</f>
        <v>2385.9600000000005</v>
      </c>
      <c r="H31" s="26">
        <f t="shared" ref="H31:S31" si="6">H32</f>
        <v>0</v>
      </c>
      <c r="I31" s="26">
        <f t="shared" si="6"/>
        <v>320.39999999999998</v>
      </c>
      <c r="J31" s="26">
        <f t="shared" si="6"/>
        <v>220.86</v>
      </c>
      <c r="K31" s="26">
        <f t="shared" si="6"/>
        <v>220.86</v>
      </c>
      <c r="L31" s="26">
        <f t="shared" si="6"/>
        <v>320.42</v>
      </c>
      <c r="M31" s="26">
        <f t="shared" si="6"/>
        <v>220.86</v>
      </c>
      <c r="N31" s="26">
        <f t="shared" si="6"/>
        <v>0</v>
      </c>
      <c r="O31" s="26">
        <f t="shared" si="6"/>
        <v>0</v>
      </c>
      <c r="P31" s="26">
        <f t="shared" si="6"/>
        <v>320.42</v>
      </c>
      <c r="Q31" s="26">
        <f t="shared" si="6"/>
        <v>220.86</v>
      </c>
      <c r="R31" s="26">
        <f t="shared" si="6"/>
        <v>320.42</v>
      </c>
      <c r="S31" s="26">
        <f t="shared" si="6"/>
        <v>220.86</v>
      </c>
    </row>
    <row r="32" spans="1:19" x14ac:dyDescent="0.2">
      <c r="A32" s="21" t="s">
        <v>54</v>
      </c>
      <c r="B32" s="12">
        <v>983</v>
      </c>
      <c r="C32" s="18" t="s">
        <v>40</v>
      </c>
      <c r="D32" s="9">
        <v>9999972160</v>
      </c>
      <c r="E32" s="19" t="s">
        <v>41</v>
      </c>
      <c r="F32" s="12">
        <v>244</v>
      </c>
      <c r="G32" s="20">
        <f>H32+I32+J32+K32+L32+M32+N32+O32+P32+Q32+R32+S32</f>
        <v>2385.9600000000005</v>
      </c>
      <c r="H32" s="25"/>
      <c r="I32" s="27">
        <v>320.39999999999998</v>
      </c>
      <c r="J32" s="27">
        <v>220.86</v>
      </c>
      <c r="K32" s="27">
        <v>220.86</v>
      </c>
      <c r="L32" s="27">
        <v>320.42</v>
      </c>
      <c r="M32" s="27">
        <v>220.86</v>
      </c>
      <c r="N32" s="27"/>
      <c r="O32" s="27"/>
      <c r="P32" s="27">
        <v>320.42</v>
      </c>
      <c r="Q32" s="27">
        <v>220.86</v>
      </c>
      <c r="R32" s="27">
        <v>320.42</v>
      </c>
      <c r="S32" s="27">
        <v>220.86</v>
      </c>
    </row>
    <row r="33" spans="1:19" ht="25.5" x14ac:dyDescent="0.2">
      <c r="A33" s="21" t="s">
        <v>55</v>
      </c>
      <c r="B33" s="12">
        <v>983</v>
      </c>
      <c r="C33" s="18" t="s">
        <v>40</v>
      </c>
      <c r="D33" s="9">
        <v>9999972160</v>
      </c>
      <c r="E33" s="19" t="s">
        <v>41</v>
      </c>
      <c r="F33" s="12">
        <v>244</v>
      </c>
      <c r="G33" s="20">
        <f>G34+G35+G36</f>
        <v>59282.6</v>
      </c>
      <c r="H33" s="20">
        <f t="shared" ref="H33:S33" si="7">H34+H35+H36</f>
        <v>1600</v>
      </c>
      <c r="I33" s="20">
        <f t="shared" si="7"/>
        <v>13084</v>
      </c>
      <c r="J33" s="20">
        <f t="shared" si="7"/>
        <v>19662.37</v>
      </c>
      <c r="K33" s="20">
        <f t="shared" si="7"/>
        <v>1600</v>
      </c>
      <c r="L33" s="20">
        <f t="shared" si="7"/>
        <v>3200</v>
      </c>
      <c r="M33" s="20">
        <f t="shared" si="7"/>
        <v>1600</v>
      </c>
      <c r="N33" s="20">
        <f t="shared" si="7"/>
        <v>1600</v>
      </c>
      <c r="O33" s="20">
        <f t="shared" si="7"/>
        <v>3200</v>
      </c>
      <c r="P33" s="20">
        <f t="shared" si="7"/>
        <v>1600</v>
      </c>
      <c r="Q33" s="20">
        <f t="shared" si="7"/>
        <v>7336.23</v>
      </c>
      <c r="R33" s="20">
        <f t="shared" si="7"/>
        <v>3200</v>
      </c>
      <c r="S33" s="20">
        <f t="shared" si="7"/>
        <v>1600</v>
      </c>
    </row>
    <row r="34" spans="1:19" ht="25.5" x14ac:dyDescent="0.2">
      <c r="A34" s="16" t="s">
        <v>56</v>
      </c>
      <c r="B34" s="12">
        <v>983</v>
      </c>
      <c r="C34" s="18" t="s">
        <v>40</v>
      </c>
      <c r="D34" s="9">
        <v>9999972160</v>
      </c>
      <c r="E34" s="19" t="s">
        <v>41</v>
      </c>
      <c r="F34" s="12">
        <v>244</v>
      </c>
      <c r="G34" s="20">
        <f t="shared" si="2"/>
        <v>25600</v>
      </c>
      <c r="H34" s="25">
        <v>1600</v>
      </c>
      <c r="I34" s="25">
        <v>3200</v>
      </c>
      <c r="J34" s="25">
        <v>1600</v>
      </c>
      <c r="K34" s="25">
        <v>1600</v>
      </c>
      <c r="L34" s="25">
        <v>3200</v>
      </c>
      <c r="M34" s="25">
        <v>1600</v>
      </c>
      <c r="N34" s="25">
        <v>1600</v>
      </c>
      <c r="O34" s="25">
        <v>3200</v>
      </c>
      <c r="P34" s="25">
        <v>1600</v>
      </c>
      <c r="Q34" s="25">
        <v>1600</v>
      </c>
      <c r="R34" s="25">
        <v>3200</v>
      </c>
      <c r="S34" s="25">
        <v>1600</v>
      </c>
    </row>
    <row r="35" spans="1:19" x14ac:dyDescent="0.2">
      <c r="A35" s="16" t="s">
        <v>54</v>
      </c>
      <c r="B35" s="12">
        <v>983</v>
      </c>
      <c r="C35" s="18" t="s">
        <v>40</v>
      </c>
      <c r="D35" s="9">
        <v>9999972160</v>
      </c>
      <c r="E35" s="19" t="s">
        <v>41</v>
      </c>
      <c r="F35" s="12">
        <v>244</v>
      </c>
      <c r="G35" s="20">
        <f>H35+I35+J35+K35+L35+M35+N35+O35+P35+Q35+R35+S35</f>
        <v>23798.6</v>
      </c>
      <c r="H35" s="25"/>
      <c r="I35" s="25"/>
      <c r="J35" s="25">
        <v>18062.37</v>
      </c>
      <c r="K35" s="25"/>
      <c r="L35" s="25"/>
      <c r="M35" s="25"/>
      <c r="N35" s="25"/>
      <c r="O35" s="25"/>
      <c r="P35" s="25"/>
      <c r="Q35" s="25">
        <v>5736.23</v>
      </c>
      <c r="R35" s="25"/>
      <c r="S35" s="25"/>
    </row>
    <row r="36" spans="1:19" x14ac:dyDescent="0.2">
      <c r="A36" s="16" t="s">
        <v>57</v>
      </c>
      <c r="B36" s="12">
        <v>983</v>
      </c>
      <c r="C36" s="18" t="s">
        <v>40</v>
      </c>
      <c r="D36" s="9">
        <v>9999972160</v>
      </c>
      <c r="E36" s="19" t="s">
        <v>41</v>
      </c>
      <c r="F36" s="12">
        <v>244</v>
      </c>
      <c r="G36" s="20">
        <f>H36+I36+J36+K36+L36+M36+N36+O36+P36+Q36+R36+S36</f>
        <v>9884</v>
      </c>
      <c r="H36" s="25"/>
      <c r="I36" s="25">
        <v>9884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x14ac:dyDescent="0.2">
      <c r="A37" s="21" t="s">
        <v>58</v>
      </c>
      <c r="B37" s="12">
        <v>983</v>
      </c>
      <c r="C37" s="18" t="s">
        <v>40</v>
      </c>
      <c r="D37" s="9">
        <v>9999972160</v>
      </c>
      <c r="E37" s="19" t="s">
        <v>41</v>
      </c>
      <c r="F37" s="12">
        <v>244</v>
      </c>
      <c r="G37" s="26">
        <f t="shared" ref="G37:G43" si="8">H37+I37+J37+K37+L37+M37+N37+O37+P37+Q37+R37+S37</f>
        <v>599</v>
      </c>
      <c r="H37" s="25"/>
      <c r="I37" s="25">
        <v>149.75</v>
      </c>
      <c r="J37" s="25"/>
      <c r="K37" s="25"/>
      <c r="L37" s="25">
        <v>149.75</v>
      </c>
      <c r="M37" s="25"/>
      <c r="N37" s="25"/>
      <c r="O37" s="25">
        <v>149.75</v>
      </c>
      <c r="P37" s="25"/>
      <c r="Q37" s="25"/>
      <c r="R37" s="25">
        <v>149.75</v>
      </c>
      <c r="S37" s="25"/>
    </row>
    <row r="38" spans="1:19" ht="25.5" x14ac:dyDescent="0.2">
      <c r="A38" s="21" t="s">
        <v>59</v>
      </c>
      <c r="B38" s="12">
        <v>983</v>
      </c>
      <c r="C38" s="18" t="s">
        <v>40</v>
      </c>
      <c r="D38" s="9">
        <v>9999972160</v>
      </c>
      <c r="E38" s="19" t="s">
        <v>41</v>
      </c>
      <c r="F38" s="12">
        <v>244</v>
      </c>
      <c r="G38" s="26">
        <f t="shared" si="8"/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25.5" x14ac:dyDescent="0.2">
      <c r="A39" s="21" t="s">
        <v>60</v>
      </c>
      <c r="B39" s="12">
        <v>983</v>
      </c>
      <c r="C39" s="18" t="s">
        <v>40</v>
      </c>
      <c r="D39" s="9">
        <v>9999972160</v>
      </c>
      <c r="E39" s="19" t="s">
        <v>41</v>
      </c>
      <c r="F39" s="12">
        <v>244</v>
      </c>
      <c r="G39" s="20">
        <f t="shared" si="8"/>
        <v>0</v>
      </c>
      <c r="H39" s="25">
        <f>H40+H41+H42+H43</f>
        <v>0</v>
      </c>
      <c r="I39" s="25">
        <f t="shared" ref="I39:S39" si="9">I40+I41+I42+I43</f>
        <v>0</v>
      </c>
      <c r="J39" s="25">
        <f t="shared" si="9"/>
        <v>0</v>
      </c>
      <c r="K39" s="25">
        <f t="shared" si="9"/>
        <v>0</v>
      </c>
      <c r="L39" s="25">
        <f t="shared" si="9"/>
        <v>0</v>
      </c>
      <c r="M39" s="25">
        <f t="shared" si="9"/>
        <v>0</v>
      </c>
      <c r="N39" s="25">
        <f t="shared" si="9"/>
        <v>0</v>
      </c>
      <c r="O39" s="25">
        <f t="shared" si="9"/>
        <v>0</v>
      </c>
      <c r="P39" s="25">
        <f t="shared" si="9"/>
        <v>0</v>
      </c>
      <c r="Q39" s="25">
        <f t="shared" si="9"/>
        <v>0</v>
      </c>
      <c r="R39" s="25">
        <f t="shared" si="9"/>
        <v>0</v>
      </c>
      <c r="S39" s="25">
        <f t="shared" si="9"/>
        <v>0</v>
      </c>
    </row>
    <row r="40" spans="1:19" x14ac:dyDescent="0.2">
      <c r="A40" s="28" t="s">
        <v>61</v>
      </c>
      <c r="B40" s="12">
        <v>983</v>
      </c>
      <c r="C40" s="18" t="s">
        <v>40</v>
      </c>
      <c r="D40" s="9">
        <v>9999972160</v>
      </c>
      <c r="E40" s="19" t="s">
        <v>41</v>
      </c>
      <c r="F40" s="12">
        <v>244</v>
      </c>
      <c r="G40" s="20">
        <f t="shared" si="8"/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x14ac:dyDescent="0.2">
      <c r="A41" s="28" t="s">
        <v>62</v>
      </c>
      <c r="B41" s="12">
        <v>983</v>
      </c>
      <c r="C41" s="18" t="s">
        <v>40</v>
      </c>
      <c r="D41" s="9">
        <v>9999972160</v>
      </c>
      <c r="E41" s="19" t="s">
        <v>41</v>
      </c>
      <c r="F41" s="12">
        <v>244</v>
      </c>
      <c r="G41" s="26">
        <f t="shared" si="8"/>
        <v>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x14ac:dyDescent="0.2">
      <c r="A42" s="28" t="s">
        <v>63</v>
      </c>
      <c r="B42" s="12">
        <v>983</v>
      </c>
      <c r="C42" s="18" t="s">
        <v>40</v>
      </c>
      <c r="D42" s="9">
        <v>9999972160</v>
      </c>
      <c r="E42" s="19" t="s">
        <v>41</v>
      </c>
      <c r="F42" s="12">
        <v>244</v>
      </c>
      <c r="G42" s="26">
        <f t="shared" si="8"/>
        <v>0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x14ac:dyDescent="0.2">
      <c r="A43" s="28" t="s">
        <v>64</v>
      </c>
      <c r="B43" s="12">
        <v>983</v>
      </c>
      <c r="C43" s="18" t="s">
        <v>40</v>
      </c>
      <c r="D43" s="9">
        <v>9999972160</v>
      </c>
      <c r="E43" s="19" t="s">
        <v>41</v>
      </c>
      <c r="F43" s="12">
        <v>244</v>
      </c>
      <c r="G43" s="26">
        <f t="shared" si="8"/>
        <v>0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x14ac:dyDescent="0.2">
      <c r="A44" s="29"/>
      <c r="B44" s="30"/>
      <c r="C44" s="30"/>
      <c r="D44" s="30"/>
      <c r="E44" s="30"/>
      <c r="F44" s="30"/>
      <c r="G44" s="31"/>
    </row>
    <row r="45" spans="1:19" x14ac:dyDescent="0.2">
      <c r="A45" s="32"/>
      <c r="B45" s="33"/>
      <c r="C45" s="34"/>
      <c r="D45" s="33"/>
      <c r="E45" s="34"/>
      <c r="F45" s="33"/>
      <c r="G45" s="35"/>
      <c r="H45" s="36"/>
      <c r="I45" t="s">
        <v>65</v>
      </c>
    </row>
    <row r="46" spans="1:19" x14ac:dyDescent="0.2">
      <c r="A46" s="37" t="s">
        <v>66</v>
      </c>
      <c r="B46" s="30"/>
      <c r="C46" s="30"/>
      <c r="D46" s="38" t="s">
        <v>67</v>
      </c>
      <c r="E46" s="30"/>
      <c r="F46" s="30"/>
      <c r="G46" s="39"/>
      <c r="H46" s="39"/>
    </row>
    <row r="47" spans="1:19" x14ac:dyDescent="0.2">
      <c r="A47" s="40"/>
      <c r="B47" s="33"/>
      <c r="C47" s="34"/>
      <c r="D47" s="33"/>
      <c r="E47" s="34"/>
      <c r="F47" s="33"/>
      <c r="G47" s="36"/>
      <c r="H47" s="36"/>
    </row>
    <row r="48" spans="1:19" x14ac:dyDescent="0.2">
      <c r="A48" s="29"/>
      <c r="B48" s="30"/>
      <c r="C48" s="30"/>
      <c r="D48" s="30"/>
      <c r="E48" s="30"/>
      <c r="F48" s="30"/>
      <c r="G48" s="30"/>
    </row>
    <row r="49" spans="1:8" x14ac:dyDescent="0.2">
      <c r="A49" s="29"/>
      <c r="B49" s="41"/>
      <c r="C49" s="41"/>
      <c r="D49" s="41"/>
      <c r="E49" s="42"/>
      <c r="F49" s="42"/>
      <c r="G49" s="42"/>
      <c r="H49" s="42"/>
    </row>
    <row r="50" spans="1:8" x14ac:dyDescent="0.2">
      <c r="A50" s="29"/>
      <c r="B50" s="43"/>
      <c r="C50" s="43"/>
      <c r="D50" s="43"/>
      <c r="E50" s="44"/>
      <c r="F50" s="44"/>
      <c r="G50" s="44"/>
    </row>
  </sheetData>
  <mergeCells count="8">
    <mergeCell ref="A16:A17"/>
    <mergeCell ref="B16:F16"/>
    <mergeCell ref="G16:G17"/>
    <mergeCell ref="A9:G9"/>
    <mergeCell ref="A10:G10"/>
    <mergeCell ref="A12:E12"/>
    <mergeCell ref="A13:G13"/>
    <mergeCell ref="A14:E14"/>
  </mergeCells>
  <pageMargins left="0.23622047244094491" right="0.15748031496062992" top="0.55118110236220474" bottom="0.31496062992125984" header="0.51181102362204722" footer="0.27559055118110237"/>
  <pageSetup paperSize="9" scale="74" orientation="landscape" verticalDpi="0" r:id="rId1"/>
  <headerFooter alignWithMargins="0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misDXLvJtwycmmdbjpoFO4w+NfE=</DigestValue>
    </Reference>
    <Reference Type="http://www.w3.org/2000/09/xmldsig#Object" URI="#idOfficeObject">
      <DigestMethod Algorithm="http://www.w3.org/2000/09/xmldsig#sha1"/>
      <DigestValue>qHaQ7908NIwzGU7HYBA+z0wQ+Vo=</DigestValue>
    </Reference>
  </SignedInfo>
  <SignatureValue>Yc8clLZLiFrLZPuCmJ5VP9629BL3nrRpyGjnGtM14bR+4PGhPWdRFzoOyg8FckX2zYddMnaDP8MuL763MW2nVZYZplvz2rHyymBe+Y0tM5IscyBeSJcnJyr69abjV11Uml9YBCWxr8KyLGQzC4lRxQxK+HRAa24nZYb6IhfWCRRjM5ntz3qo0BsVrHu2CCb+Kxn+l+jY305EdKhD3TGtnu9iBgb3oCqEmUVizNZedIaNDTo6Kpa6qeNWIpetPZvEYlXGkim0K3lL383Om/E3BRvoJS5Y4/uED19JcPrZEyeQ/RAqpSZcnUaKmqDi3yjsyertC7drO1+vpcTcCgCimvAMGtvxAw8LtnYVPIoBhgS9OLu69wHEq7XC7afC5PGXYc+5mtj906qzB6807jCKpHspTqqrUlgAHQPjiev9HyxfIuLXZQYdpuQG5zodVZFb2wJcIVQYxDW4VmWLU4WhPGUQTH0xujTXBdmkH+qk8vq3KZ0+lEBhP2t3qvwx5qAEyEohYiwZYLNGm4vFafHHm+mFJQZXmDlFZbwpfz+fUwqb+bviLAIaBlGU5JyaitoGXf7sddQLD5a9OvzliaQMs8457JeKgSLYve722vaLCoeTE5T6neNU+osjV6eETepBQRR7kmZPyqZhWroQyj7ky8Xd/eKCL/ICLxNjsTG8UNA=</SignatureValue>
  <KeyInfo>
    <X509Data>
      <X509Certificate>MIIFsjCCA5oCFGmuXN4bNSDagNvjEsKHZo/19n0NMA0GCSqGSIb3DQEBCwUAMIGQ
MS4wLAYDVQQDDCXRgdCw0LnRgtGL0L7QsdGA0LDQt9C+0LLQsNC90LjRji7RgNGE
MS4wLAYDVQQKDCXRgdCw0LnRgtGL0L7QsdGA0LDQt9C+0LLQsNC90LjRji7RgNGE
MSEwHwYDVQQHDBjQldC60LDRgtC10YDQuNC90LHRg9GA0LMxCzAJBgNVBAYTAlJV
MB4XDTIxMDQzMDA1MTg0MVoXDTIyMDQzMDA1MTg0MVowgZkxNzA1BgNVBAMMLtCo
0YPRgtC+0LLQsCDQk9Cw0LvQuNC90LAg0J3QuNC60L7Qu9Cw0LXQstC90LAxUTBP
BgNVBAoMSNCc0JHQlNCe0KMg0JzQuNGF0LDQudC70L7QstGB0LrQuNC5INC00LXR
gtGB0LrQuNC5INGB0LDQtCDQkdC10YDQtdC30LrQsDELMAkGA1UEBhMCUlUwggIi
MA0GCSqGSIb3DQEBAQUAA4ICDwAwggIKAoICAQDFtgTW6iplPtxiqXAKQM/46wT5
7fdv1rZzA9DTlqPdpJRN59XecBguiPff/1/+JGVpG725Enj79V+4ir4bTTiYMa1h
F755s2LDy9DusC8V7t/C7X2zroFw6prhQCO0iNNe5c8xFCqMUCZ5C1eglLrmUmmk
fP7BIgBcWootxPcdWB1tCNDNnYvu1TdfW+6+U9q0447Pw7nxLRIJRXLmX6oErDhV
lMR6rCpuhJzl1OHxoQ/1elEsHhWU1F+EoeAYNDcfCHDlsA/UykamIEBYn6oBwpaX
G2PGHwOsA4CLBqjVB/JM2HOsZbHvRG+KJgWEYyggPUDWEoH7YgMce0fmLDJnQwP0
uHcpN5lKfALm36dF1nzI1eeXP5GKi3ReHg+pRgIUN2mAPhnDgFh1dL4uyXL/KC8n
cbi0ZHyTAZPVzB+dC2Z1DJ9VRWZXTngsnkdMW64vgx8Gw77bWgc2cY1LyJmMusbH
8JV7WD2PDM+HfmxMtg8EmsBZ6O4x1dJ4nFwLVPTsiZl7s6SBkz4l6tDke9tglNJw
O5mpOtxhEGARs2l+2OB4WIdiItszzLJ/HOggY8DgnY9InePJGjE/OjctDsevbRM9
ZNa5t9l45XUcAJYmNQcCC+s5kzRObxxyAZ8t0oG5GYlwOQV8+XneuaTDPiB4NKZk
Ld2S+ntLH2nYhtX9hwIDAQABMA0GCSqGSIb3DQEBCwUAA4ICAQDGSUPlZ0fSDXiH
TRqFbEuklhZscfpLYDNDweGfgleEdfshyrxiQpCXm8mGRnjmDLw0SWkTOTZZsEbc
5W9YVfh7p4W+4lgcjD0AQgXk8gS7c/yca7BapiOmzcWfLEBGW+qXvpHKw4jXibrJ
R4wCA4uBs3javKo/41cvSe+e1/olnlG75mzyk8lafcUdIXzZYvuVMqMUFjybcyCZ
mjz9VaGPzBNvKX1D+tfyQIYwEdok3Z/eYZaA73gnkt1136a/XiZs6L02Wq+7RLEd
of28pABPwwSwPrsJ5dkN1KRNCYiQ+1/3trScNU6JrO7RUjw0AvBdJSps7F6kv8xt
EE/D8Cst6xolm3X5WFwAqzpN7JdhIPLL9RsKXSaBKwuHw8wWit3wE4x6p60Xjh4o
RyfyhYaLrvqSceqpLncYOv/AYv4ECSMEIqrkCwRIuFMIgeayEbp9EFxHs99TVkDy
rkbQRzveC5Z/cM61jXsqliKAQoyUA15rUY2hiJXJXCFn8e5qyWwkDH31ta1F+amA
2AdbSB9f14NRgDA2b9m+oUfXljwuLqYmJn0kGRCGs2fLS2equy1mMw9uaOz3JwYI
rQjkpRkqCYiaBSl68Sho8FWIZcbVEdhwM5UGZWj3L1T+MjxodAW1luPUGBoSn828
W7wZJwSN3AV1+UQ/5Rx213QGtVo+oA==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calcChain.xml?ContentType=application/vnd.openxmlformats-officedocument.spreadsheetml.calcChain+xml">
        <DigestMethod Algorithm="http://www.w3.org/2000/09/xmldsig#sha1"/>
        <DigestValue>2/KisrIj/0WiaKgXuM77/a6FicM=</DigestValue>
      </Reference>
      <Reference URI="/xl/sharedStrings.xml?ContentType=application/vnd.openxmlformats-officedocument.spreadsheetml.sharedStrings+xml">
        <DigestMethod Algorithm="http://www.w3.org/2000/09/xmldsig#sha1"/>
        <DigestValue>GV44GpELOGdCzf9HYo8S0cfSyPI=</DigestValue>
      </Reference>
      <Reference URI="/xl/styles.xml?ContentType=application/vnd.openxmlformats-officedocument.spreadsheetml.styles+xml">
        <DigestMethod Algorithm="http://www.w3.org/2000/09/xmldsig#sha1"/>
        <DigestValue>4fYU/6q31tnNoQnyPoUXbJQk/2g=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OJ9YB9HNLY/tmeDADelvv8VOaQY=</DigestValue>
      </Reference>
      <Reference URI="/xl/worksheets/sheet1.xml?ContentType=application/vnd.openxmlformats-officedocument.spreadsheetml.worksheet+xml">
        <DigestMethod Algorithm="http://www.w3.org/2000/09/xmldsig#sha1"/>
        <DigestValue>xCiMG7cTLDD5xnuWIVMV+H0QYY8=</DigestValue>
      </Reference>
      <Reference URI="/xl/worksheets/sheet2.xml?ContentType=application/vnd.openxmlformats-officedocument.spreadsheetml.worksheet+xml">
        <DigestMethod Algorithm="http://www.w3.org/2000/09/xmldsig#sha1"/>
        <DigestValue>0Oa4ZnSzR4nNGO0MzSKXEPMn/jc=</DigestValue>
      </Reference>
      <Reference URI="/xl/worksheets/sheet3.xml?ContentType=application/vnd.openxmlformats-officedocument.spreadsheetml.worksheet+xml">
        <DigestMethod Algorithm="http://www.w3.org/2000/09/xmldsig#sha1"/>
        <DigestValue>4C5Z/JLr5sG8Zv9raJIIlaapzq8=</DigestValue>
      </Reference>
    </Manifest>
    <SignatureProperties>
      <SignatureProperty Id="idSignatureTime" Target="#idPackageSignature">
        <mdssi:SignatureTime>
          <mdssi:Format>YYYY-MM-DDThh:mm:ssTZD</mdssi:Format>
          <mdssi:Value>2021-06-10T23:33:51Z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Защита подлинности документа</SignatureComments>
          <WindowsVersion>5.1</WindowsVersion>
          <OfficeVersion>12.0</OfficeVersion>
          <ApplicationVersion>12.0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Березка свод</vt:lpstr>
      <vt:lpstr>Березка РБ</vt:lpstr>
      <vt:lpstr>Березка МБ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Эрдэни</dc:creator>
  <cp:lastModifiedBy>Пользователь</cp:lastModifiedBy>
  <dcterms:created xsi:type="dcterms:W3CDTF">2018-01-10T05:42:19Z</dcterms:created>
  <dcterms:modified xsi:type="dcterms:W3CDTF">2018-01-11T02:18:19Z</dcterms:modified>
</cp:coreProperties>
</file>